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D44C616E-E441-4801-A27F-416439EA5108}" xr6:coauthVersionLast="47" xr6:coauthVersionMax="47" xr10:uidLastSave="{00000000-0000-0000-0000-000000000000}"/>
  <workbookProtection workbookAlgorithmName="SHA-512" workbookHashValue="bcuRRP0wmbIaW5oOrqtic98Z9mY5wnj2FcivQUQ6TC0d3cwofvH50MsVyl0DPeTetkLb3BedRebd32swESxjGQ==" workbookSaltValue="dci2X+K0ecjPcGp4bdPfMg==" workbookSpinCount="100000" lockStructure="1"/>
  <bookViews>
    <workbookView xWindow="-120" yWindow="-120" windowWidth="29040" windowHeight="15840" tabRatio="599" activeTab="2" xr2:uid="{00000000-000D-0000-FFFF-FFFF00000000}"/>
  </bookViews>
  <sheets>
    <sheet name="Explanation" sheetId="9" r:id="rId1"/>
    <sheet name="Participant list" sheetId="8" r:id="rId2"/>
    <sheet name="Staff" sheetId="1" r:id="rId3"/>
    <sheet name="Budget" sheetId="2" r:id="rId4"/>
    <sheet name="hulpsheets" sheetId="5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3">Budget!$A$1:$J$213</definedName>
    <definedName name="_xlnm.Print_Area" localSheetId="1">'Participant list'!$A$1:$J$25</definedName>
    <definedName name="_xlnm.Print_Area" localSheetId="2">Staff!$A$1:$M$111</definedName>
    <definedName name="Costs" localSheetId="0">[1]hulpsheets!$J$1:$J$9</definedName>
    <definedName name="Costs" localSheetId="1">[2]hulpsheets!$J$1:$J$9</definedName>
    <definedName name="Costs">hulpsheets!$J$1:$J$9</definedName>
    <definedName name="costs2">[3]hulpsheets!$J$1:$J$9</definedName>
    <definedName name="NFU">hulpsheets!$C$1:$C$6</definedName>
    <definedName name="organisation" localSheetId="0">[1]Budget!$B$5:$B$14</definedName>
    <definedName name="organisation" localSheetId="1">[2]Budget!$B$5:$B$14</definedName>
    <definedName name="organisation">Budget!#REF!</definedName>
    <definedName name="Other">hulpsheets!$E$1:$E$2</definedName>
    <definedName name="Ruling" localSheetId="0">[1]hulpsheets!$A$1:$A$3</definedName>
    <definedName name="Ruling" localSheetId="1">[4]hulpsheets!$A$1:$A$3</definedName>
    <definedName name="Ruling">hulpsheets!$A$1:$A$3</definedName>
    <definedName name="Tabel_NFU" localSheetId="0">[1]hulpsheets!$H$14:$N$110</definedName>
    <definedName name="Tabel_NFU" localSheetId="1">[4]hulpsheets!$H$14:$N$110</definedName>
    <definedName name="Tabel_NFU">hulpsheets!$H$14:$N$110</definedName>
    <definedName name="Tabel_VSNU" localSheetId="0">[1]hulpsheets!$A$14:$F$110</definedName>
    <definedName name="Tabel_VSNU" localSheetId="1">[4]hulpsheets!$A$14:$F$110</definedName>
    <definedName name="Tabel_VSNU">hulpsheets!$A$14:$F$110</definedName>
    <definedName name="Type_organisation">hulpsheets!$H$1:$H$4</definedName>
    <definedName name="VSNU">hulpsheets!$D$1:$D$5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5" i="2" l="1"/>
  <c r="J141" i="2"/>
  <c r="J107" i="2"/>
  <c r="H183" i="2"/>
  <c r="K183" i="2" s="1"/>
  <c r="H182" i="2"/>
  <c r="K182" i="2" s="1"/>
  <c r="H181" i="2"/>
  <c r="K181" i="2" s="1"/>
  <c r="H180" i="2"/>
  <c r="K180" i="2" s="1"/>
  <c r="H179" i="2"/>
  <c r="K179" i="2" s="1"/>
  <c r="H178" i="2"/>
  <c r="K178" i="2" s="1"/>
  <c r="H177" i="2"/>
  <c r="K177" i="2" s="1"/>
  <c r="H176" i="2"/>
  <c r="K176" i="2" s="1"/>
  <c r="H175" i="2"/>
  <c r="K175" i="2" s="1"/>
  <c r="H174" i="2"/>
  <c r="K174" i="2" s="1"/>
  <c r="H173" i="2"/>
  <c r="K173" i="2" s="1"/>
  <c r="H172" i="2"/>
  <c r="K172" i="2" s="1"/>
  <c r="H171" i="2"/>
  <c r="K171" i="2" s="1"/>
  <c r="H170" i="2"/>
  <c r="K170" i="2" s="1"/>
  <c r="H169" i="2"/>
  <c r="K169" i="2" s="1"/>
  <c r="H168" i="2"/>
  <c r="K168" i="2" s="1"/>
  <c r="H167" i="2"/>
  <c r="K167" i="2" s="1"/>
  <c r="H166" i="2"/>
  <c r="K166" i="2" s="1"/>
  <c r="H126" i="2"/>
  <c r="K126" i="2" s="1"/>
  <c r="H125" i="2"/>
  <c r="K125" i="2" s="1"/>
  <c r="H124" i="2"/>
  <c r="K124" i="2" s="1"/>
  <c r="H123" i="2"/>
  <c r="K123" i="2" s="1"/>
  <c r="H122" i="2"/>
  <c r="K122" i="2" s="1"/>
  <c r="H121" i="2"/>
  <c r="K121" i="2" s="1"/>
  <c r="H120" i="2"/>
  <c r="K120" i="2" s="1"/>
  <c r="H119" i="2"/>
  <c r="K119" i="2" s="1"/>
  <c r="H118" i="2"/>
  <c r="K118" i="2" s="1"/>
  <c r="H117" i="2"/>
  <c r="K117" i="2" s="1"/>
  <c r="H116" i="2"/>
  <c r="K116" i="2" s="1"/>
  <c r="H115" i="2"/>
  <c r="K115" i="2" s="1"/>
  <c r="H114" i="2"/>
  <c r="K114" i="2" s="1"/>
  <c r="B106" i="2"/>
  <c r="F105" i="2"/>
  <c r="H105" i="2" s="1"/>
  <c r="K105" i="2" s="1"/>
  <c r="B105" i="2"/>
  <c r="F104" i="2"/>
  <c r="H104" i="2" s="1"/>
  <c r="K104" i="2" s="1"/>
  <c r="B104" i="2"/>
  <c r="F103" i="2"/>
  <c r="H103" i="2" s="1"/>
  <c r="K103" i="2" s="1"/>
  <c r="B103" i="2"/>
  <c r="F102" i="2"/>
  <c r="H102" i="2" s="1"/>
  <c r="K102" i="2" s="1"/>
  <c r="B102" i="2"/>
  <c r="F101" i="2"/>
  <c r="H101" i="2" s="1"/>
  <c r="K101" i="2" s="1"/>
  <c r="B101" i="2"/>
  <c r="F100" i="2"/>
  <c r="H100" i="2" s="1"/>
  <c r="K100" i="2" s="1"/>
  <c r="B100" i="2"/>
  <c r="B99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56" i="2"/>
  <c r="F98" i="2"/>
  <c r="H98" i="2" s="1"/>
  <c r="K98" i="2" s="1"/>
  <c r="F97" i="2"/>
  <c r="H97" i="2" s="1"/>
  <c r="K97" i="2" s="1"/>
  <c r="F96" i="2"/>
  <c r="H96" i="2" s="1"/>
  <c r="K96" i="2" s="1"/>
  <c r="F95" i="2"/>
  <c r="H95" i="2" s="1"/>
  <c r="K95" i="2" s="1"/>
  <c r="F94" i="2"/>
  <c r="H94" i="2" s="1"/>
  <c r="K94" i="2" s="1"/>
  <c r="F93" i="2"/>
  <c r="H93" i="2" s="1"/>
  <c r="K93" i="2" s="1"/>
  <c r="F80" i="2"/>
  <c r="H80" i="2" s="1"/>
  <c r="K80" i="2" s="1"/>
  <c r="F79" i="2"/>
  <c r="H79" i="2" s="1"/>
  <c r="K79" i="2" s="1"/>
  <c r="F78" i="2"/>
  <c r="H78" i="2" s="1"/>
  <c r="K78" i="2" s="1"/>
  <c r="F77" i="2"/>
  <c r="H77" i="2" s="1"/>
  <c r="K77" i="2" s="1"/>
  <c r="F76" i="2"/>
  <c r="H76" i="2" s="1"/>
  <c r="K76" i="2" s="1"/>
  <c r="F75" i="2"/>
  <c r="H75" i="2" s="1"/>
  <c r="K75" i="2" s="1"/>
  <c r="F74" i="2"/>
  <c r="H74" i="2" s="1"/>
  <c r="K74" i="2" s="1"/>
  <c r="F73" i="2"/>
  <c r="H73" i="2" s="1"/>
  <c r="K73" i="2" s="1"/>
  <c r="F72" i="2"/>
  <c r="H72" i="2" s="1"/>
  <c r="K72" i="2" s="1"/>
  <c r="F71" i="2"/>
  <c r="H71" i="2" s="1"/>
  <c r="K71" i="2" s="1"/>
  <c r="F70" i="2"/>
  <c r="H70" i="2" s="1"/>
  <c r="K70" i="2" s="1"/>
  <c r="F69" i="2"/>
  <c r="H69" i="2" s="1"/>
  <c r="K69" i="2" s="1"/>
  <c r="F68" i="2"/>
  <c r="H68" i="2" s="1"/>
  <c r="K68" i="2" s="1"/>
  <c r="F67" i="2"/>
  <c r="H67" i="2" s="1"/>
  <c r="K67" i="2" s="1"/>
  <c r="F63" i="2"/>
  <c r="H63" i="2" s="1"/>
  <c r="K63" i="2" s="1"/>
  <c r="B57" i="2"/>
  <c r="B51" i="2"/>
  <c r="B52" i="2"/>
  <c r="B53" i="2"/>
  <c r="B54" i="2"/>
  <c r="B55" i="2"/>
  <c r="B44" i="2"/>
  <c r="B45" i="2"/>
  <c r="B46" i="2"/>
  <c r="B47" i="2"/>
  <c r="B48" i="2"/>
  <c r="B49" i="2"/>
  <c r="B50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8" i="2"/>
  <c r="F55" i="2"/>
  <c r="H55" i="2" s="1"/>
  <c r="K55" i="2" s="1"/>
  <c r="M110" i="1"/>
  <c r="M109" i="1"/>
  <c r="M108" i="1"/>
  <c r="M107" i="1"/>
  <c r="M106" i="1"/>
  <c r="M105" i="1"/>
  <c r="F65" i="2" s="1"/>
  <c r="H65" i="2" s="1"/>
  <c r="K65" i="2" s="1"/>
  <c r="M104" i="1"/>
  <c r="F99" i="2" s="1"/>
  <c r="H99" i="2" s="1"/>
  <c r="K99" i="2" s="1"/>
  <c r="M103" i="1"/>
  <c r="M102" i="1"/>
  <c r="M101" i="1"/>
  <c r="M100" i="1"/>
  <c r="M99" i="1"/>
  <c r="M98" i="1"/>
  <c r="M97" i="1"/>
  <c r="F92" i="2" s="1"/>
  <c r="H92" i="2" s="1"/>
  <c r="K92" i="2" s="1"/>
  <c r="M96" i="1"/>
  <c r="F56" i="2" s="1"/>
  <c r="H56" i="2" s="1"/>
  <c r="K56" i="2" s="1"/>
  <c r="M95" i="1"/>
  <c r="M94" i="1"/>
  <c r="F54" i="2" s="1"/>
  <c r="H54" i="2" s="1"/>
  <c r="K54" i="2" s="1"/>
  <c r="M93" i="1"/>
  <c r="F53" i="2" s="1"/>
  <c r="H53" i="2" s="1"/>
  <c r="K53" i="2" s="1"/>
  <c r="M92" i="1"/>
  <c r="F87" i="2" s="1"/>
  <c r="H87" i="2" s="1"/>
  <c r="K87" i="2" s="1"/>
  <c r="M91" i="1"/>
  <c r="M90" i="1"/>
  <c r="M89" i="1"/>
  <c r="F84" i="2" s="1"/>
  <c r="H84" i="2" s="1"/>
  <c r="K84" i="2" s="1"/>
  <c r="M88" i="1"/>
  <c r="M87" i="1"/>
  <c r="M86" i="1"/>
  <c r="F81" i="2" s="1"/>
  <c r="H81" i="2" s="1"/>
  <c r="K81" i="2" s="1"/>
  <c r="M85" i="1"/>
  <c r="M84" i="1"/>
  <c r="M83" i="1"/>
  <c r="M82" i="1"/>
  <c r="M81" i="1"/>
  <c r="M80" i="1"/>
  <c r="M79" i="1"/>
  <c r="M78" i="1"/>
  <c r="M77" i="1"/>
  <c r="M76" i="1"/>
  <c r="K55" i="1"/>
  <c r="G55" i="1"/>
  <c r="J55" i="1" s="1"/>
  <c r="M55" i="1" s="1"/>
  <c r="K54" i="1"/>
  <c r="G54" i="1"/>
  <c r="J54" i="1" s="1"/>
  <c r="M54" i="1" s="1"/>
  <c r="K53" i="1"/>
  <c r="G53" i="1"/>
  <c r="J53" i="1" s="1"/>
  <c r="M53" i="1" s="1"/>
  <c r="K52" i="1"/>
  <c r="G52" i="1"/>
  <c r="J52" i="1" s="1"/>
  <c r="M52" i="1" s="1"/>
  <c r="K51" i="1"/>
  <c r="G51" i="1"/>
  <c r="J51" i="1" s="1"/>
  <c r="M51" i="1" s="1"/>
  <c r="K50" i="1"/>
  <c r="G50" i="1"/>
  <c r="J50" i="1" s="1"/>
  <c r="M50" i="1" s="1"/>
  <c r="K49" i="1"/>
  <c r="G49" i="1"/>
  <c r="J49" i="1" s="1"/>
  <c r="M49" i="1" s="1"/>
  <c r="K48" i="1"/>
  <c r="G48" i="1"/>
  <c r="J48" i="1" s="1"/>
  <c r="M48" i="1" s="1"/>
  <c r="F48" i="2" s="1"/>
  <c r="H48" i="2" s="1"/>
  <c r="K48" i="2" s="1"/>
  <c r="K47" i="1"/>
  <c r="G47" i="1"/>
  <c r="J47" i="1" s="1"/>
  <c r="M47" i="1" s="1"/>
  <c r="F47" i="2" s="1"/>
  <c r="H47" i="2" s="1"/>
  <c r="K47" i="2" s="1"/>
  <c r="K46" i="1"/>
  <c r="G46" i="1"/>
  <c r="J46" i="1" s="1"/>
  <c r="M46" i="1" s="1"/>
  <c r="F46" i="2" s="1"/>
  <c r="H46" i="2" s="1"/>
  <c r="K46" i="2" s="1"/>
  <c r="K45" i="1"/>
  <c r="G45" i="1"/>
  <c r="J45" i="1" s="1"/>
  <c r="M45" i="1" s="1"/>
  <c r="F45" i="2" s="1"/>
  <c r="H45" i="2" s="1"/>
  <c r="K45" i="2" s="1"/>
  <c r="K44" i="1"/>
  <c r="G44" i="1"/>
  <c r="J44" i="1" s="1"/>
  <c r="M44" i="1" s="1"/>
  <c r="F44" i="2" s="1"/>
  <c r="H44" i="2" s="1"/>
  <c r="K44" i="2" s="1"/>
  <c r="K43" i="1"/>
  <c r="G43" i="1"/>
  <c r="J43" i="1" s="1"/>
  <c r="M43" i="1" s="1"/>
  <c r="F43" i="2" s="1"/>
  <c r="H43" i="2" s="1"/>
  <c r="K43" i="2" s="1"/>
  <c r="K42" i="1"/>
  <c r="G42" i="1"/>
  <c r="J42" i="1" s="1"/>
  <c r="M42" i="1" s="1"/>
  <c r="F42" i="2" s="1"/>
  <c r="H42" i="2" s="1"/>
  <c r="K42" i="2" s="1"/>
  <c r="K41" i="1"/>
  <c r="G41" i="1"/>
  <c r="J41" i="1" s="1"/>
  <c r="M41" i="1" s="1"/>
  <c r="F41" i="2" s="1"/>
  <c r="H41" i="2" s="1"/>
  <c r="K41" i="2" s="1"/>
  <c r="K40" i="1"/>
  <c r="G40" i="1"/>
  <c r="J40" i="1" s="1"/>
  <c r="M40" i="1" s="1"/>
  <c r="F40" i="2" s="1"/>
  <c r="H40" i="2" s="1"/>
  <c r="K40" i="2" s="1"/>
  <c r="K39" i="1"/>
  <c r="G39" i="1"/>
  <c r="J39" i="1" s="1"/>
  <c r="M39" i="1" s="1"/>
  <c r="F39" i="2" s="1"/>
  <c r="H39" i="2" s="1"/>
  <c r="K39" i="2" s="1"/>
  <c r="K38" i="1"/>
  <c r="G38" i="1"/>
  <c r="J38" i="1" s="1"/>
  <c r="M38" i="1" s="1"/>
  <c r="F38" i="2" s="1"/>
  <c r="H38" i="2" s="1"/>
  <c r="K38" i="2" s="1"/>
  <c r="K37" i="1"/>
  <c r="G37" i="1"/>
  <c r="J37" i="1" s="1"/>
  <c r="M37" i="1" s="1"/>
  <c r="F37" i="2" s="1"/>
  <c r="H37" i="2" s="1"/>
  <c r="K37" i="2" s="1"/>
  <c r="K36" i="1"/>
  <c r="G36" i="1"/>
  <c r="J36" i="1" s="1"/>
  <c r="M36" i="1" s="1"/>
  <c r="F36" i="2" s="1"/>
  <c r="H36" i="2" s="1"/>
  <c r="K36" i="2" s="1"/>
  <c r="K35" i="1"/>
  <c r="G35" i="1"/>
  <c r="J35" i="1" s="1"/>
  <c r="M35" i="1" s="1"/>
  <c r="K34" i="1"/>
  <c r="G34" i="1"/>
  <c r="J34" i="1" s="1"/>
  <c r="M34" i="1" s="1"/>
  <c r="K33" i="1"/>
  <c r="G33" i="1"/>
  <c r="J33" i="1" s="1"/>
  <c r="M33" i="1" s="1"/>
  <c r="K32" i="1"/>
  <c r="G32" i="1"/>
  <c r="J32" i="1" s="1"/>
  <c r="M32" i="1" s="1"/>
  <c r="K31" i="1"/>
  <c r="G31" i="1"/>
  <c r="J31" i="1" s="1"/>
  <c r="M31" i="1" s="1"/>
  <c r="K30" i="1"/>
  <c r="G30" i="1"/>
  <c r="J30" i="1" s="1"/>
  <c r="M30" i="1" s="1"/>
  <c r="K29" i="1"/>
  <c r="G29" i="1"/>
  <c r="J29" i="1" s="1"/>
  <c r="M29" i="1" s="1"/>
  <c r="K28" i="1"/>
  <c r="G28" i="1"/>
  <c r="J28" i="1" s="1"/>
  <c r="M28" i="1" s="1"/>
  <c r="K27" i="1"/>
  <c r="G27" i="1"/>
  <c r="J27" i="1" s="1"/>
  <c r="M27" i="1" s="1"/>
  <c r="K26" i="1"/>
  <c r="G26" i="1"/>
  <c r="J26" i="1" s="1"/>
  <c r="M26" i="1" s="1"/>
  <c r="K25" i="1"/>
  <c r="G25" i="1"/>
  <c r="J25" i="1" s="1"/>
  <c r="M25" i="1" s="1"/>
  <c r="K24" i="1"/>
  <c r="G24" i="1"/>
  <c r="J24" i="1" s="1"/>
  <c r="M24" i="1" s="1"/>
  <c r="K23" i="1"/>
  <c r="G23" i="1"/>
  <c r="J23" i="1" s="1"/>
  <c r="M23" i="1" s="1"/>
  <c r="K22" i="1"/>
  <c r="G22" i="1"/>
  <c r="J22" i="1" s="1"/>
  <c r="M22" i="1" s="1"/>
  <c r="K21" i="1"/>
  <c r="G21" i="1"/>
  <c r="J21" i="1" s="1"/>
  <c r="M21" i="1" s="1"/>
  <c r="F8" i="8"/>
  <c r="F6" i="8"/>
  <c r="F7" i="8"/>
  <c r="F9" i="8"/>
  <c r="F10" i="8"/>
  <c r="F11" i="8"/>
  <c r="F12" i="8"/>
  <c r="F13" i="8"/>
  <c r="F14" i="8"/>
  <c r="F15" i="8"/>
  <c r="F16" i="8"/>
  <c r="F17" i="8"/>
  <c r="F18" i="8"/>
  <c r="F19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5" i="8"/>
  <c r="B7" i="2"/>
  <c r="G56" i="1"/>
  <c r="J56" i="1" s="1"/>
  <c r="M56" i="1" s="1"/>
  <c r="G20" i="1"/>
  <c r="J20" i="1" s="1"/>
  <c r="M20" i="1" s="1"/>
  <c r="F20" i="2" s="1"/>
  <c r="G19" i="1"/>
  <c r="J19" i="1" s="1"/>
  <c r="M19" i="1" s="1"/>
  <c r="F19" i="2" s="1"/>
  <c r="G18" i="1"/>
  <c r="J18" i="1" s="1"/>
  <c r="M18" i="1" s="1"/>
  <c r="F18" i="2" s="1"/>
  <c r="G17" i="1"/>
  <c r="J17" i="1" s="1"/>
  <c r="M17" i="1" s="1"/>
  <c r="G16" i="1"/>
  <c r="J16" i="1" s="1"/>
  <c r="M16" i="1" s="1"/>
  <c r="F16" i="2" s="1"/>
  <c r="G15" i="1"/>
  <c r="J15" i="1" s="1"/>
  <c r="M15" i="1" s="1"/>
  <c r="F15" i="2" s="1"/>
  <c r="G14" i="1"/>
  <c r="J14" i="1" s="1"/>
  <c r="G13" i="1"/>
  <c r="J13" i="1" s="1"/>
  <c r="M13" i="1" s="1"/>
  <c r="F13" i="2" s="1"/>
  <c r="G12" i="1"/>
  <c r="J12" i="1" s="1"/>
  <c r="M12" i="1" s="1"/>
  <c r="F12" i="2" s="1"/>
  <c r="G11" i="1"/>
  <c r="J11" i="1" s="1"/>
  <c r="M11" i="1" s="1"/>
  <c r="F11" i="2" s="1"/>
  <c r="G10" i="1"/>
  <c r="J10" i="1" s="1"/>
  <c r="M10" i="1" s="1"/>
  <c r="F10" i="2" s="1"/>
  <c r="G9" i="1"/>
  <c r="J9" i="1" s="1"/>
  <c r="M9" i="1" s="1"/>
  <c r="F9" i="2" s="1"/>
  <c r="G8" i="1"/>
  <c r="J8" i="1" s="1"/>
  <c r="G7" i="1"/>
  <c r="J7" i="1" s="1"/>
  <c r="M111" i="1"/>
  <c r="F106" i="2" s="1"/>
  <c r="M75" i="1"/>
  <c r="F35" i="2" s="1"/>
  <c r="M74" i="1"/>
  <c r="F34" i="2" s="1"/>
  <c r="M73" i="1"/>
  <c r="F33" i="2" s="1"/>
  <c r="M72" i="1"/>
  <c r="F32" i="2" s="1"/>
  <c r="M71" i="1"/>
  <c r="F31" i="2" s="1"/>
  <c r="M70" i="1"/>
  <c r="F30" i="2" s="1"/>
  <c r="M69" i="1"/>
  <c r="F29" i="2" s="1"/>
  <c r="M68" i="1"/>
  <c r="F28" i="2" s="1"/>
  <c r="M67" i="1"/>
  <c r="F27" i="2" s="1"/>
  <c r="M66" i="1"/>
  <c r="F26" i="2" s="1"/>
  <c r="M65" i="1"/>
  <c r="F25" i="2" s="1"/>
  <c r="M64" i="1"/>
  <c r="F24" i="2" s="1"/>
  <c r="M63" i="1"/>
  <c r="F23" i="2" s="1"/>
  <c r="M62" i="1"/>
  <c r="F22" i="2" s="1"/>
  <c r="J188" i="2" l="1"/>
  <c r="F57" i="2"/>
  <c r="H57" i="2" s="1"/>
  <c r="K57" i="2" s="1"/>
  <c r="F60" i="2"/>
  <c r="H60" i="2" s="1"/>
  <c r="K60" i="2" s="1"/>
  <c r="F64" i="2"/>
  <c r="H64" i="2" s="1"/>
  <c r="K64" i="2" s="1"/>
  <c r="F52" i="2"/>
  <c r="H52" i="2" s="1"/>
  <c r="K52" i="2" s="1"/>
  <c r="F88" i="2"/>
  <c r="H88" i="2" s="1"/>
  <c r="K88" i="2" s="1"/>
  <c r="F89" i="2"/>
  <c r="H89" i="2" s="1"/>
  <c r="K89" i="2" s="1"/>
  <c r="F50" i="2"/>
  <c r="H50" i="2" s="1"/>
  <c r="K50" i="2" s="1"/>
  <c r="F58" i="2"/>
  <c r="H58" i="2" s="1"/>
  <c r="K58" i="2" s="1"/>
  <c r="F66" i="2"/>
  <c r="H66" i="2" s="1"/>
  <c r="K66" i="2" s="1"/>
  <c r="F82" i="2"/>
  <c r="H82" i="2" s="1"/>
  <c r="K82" i="2" s="1"/>
  <c r="F90" i="2"/>
  <c r="H90" i="2" s="1"/>
  <c r="K90" i="2" s="1"/>
  <c r="F51" i="2"/>
  <c r="H51" i="2" s="1"/>
  <c r="K51" i="2" s="1"/>
  <c r="F59" i="2"/>
  <c r="H59" i="2" s="1"/>
  <c r="K59" i="2" s="1"/>
  <c r="F83" i="2"/>
  <c r="H83" i="2" s="1"/>
  <c r="K83" i="2" s="1"/>
  <c r="F91" i="2"/>
  <c r="H91" i="2" s="1"/>
  <c r="K91" i="2" s="1"/>
  <c r="F61" i="2"/>
  <c r="H61" i="2" s="1"/>
  <c r="K61" i="2" s="1"/>
  <c r="F85" i="2"/>
  <c r="H85" i="2" s="1"/>
  <c r="K85" i="2" s="1"/>
  <c r="F62" i="2"/>
  <c r="H62" i="2" s="1"/>
  <c r="K62" i="2" s="1"/>
  <c r="F86" i="2"/>
  <c r="H86" i="2" s="1"/>
  <c r="K86" i="2" s="1"/>
  <c r="F49" i="2"/>
  <c r="H49" i="2" s="1"/>
  <c r="K49" i="2" s="1"/>
  <c r="D5" i="8"/>
  <c r="G5" i="8" s="1"/>
  <c r="H17" i="8"/>
  <c r="H16" i="8"/>
  <c r="D8" i="8"/>
  <c r="G8" i="8" s="1"/>
  <c r="H14" i="8"/>
  <c r="H11" i="8"/>
  <c r="H12" i="8"/>
  <c r="H5" i="8"/>
  <c r="H8" i="8"/>
  <c r="D6" i="8"/>
  <c r="G6" i="8" s="1"/>
  <c r="H13" i="8"/>
  <c r="H10" i="8"/>
  <c r="H9" i="8"/>
  <c r="D11" i="8"/>
  <c r="G11" i="8" s="1"/>
  <c r="H19" i="8"/>
  <c r="D7" i="8"/>
  <c r="H15" i="8"/>
  <c r="D17" i="8"/>
  <c r="G17" i="8" s="1"/>
  <c r="D16" i="8"/>
  <c r="G16" i="8" s="1"/>
  <c r="D14" i="8"/>
  <c r="G14" i="8" s="1"/>
  <c r="D13" i="8"/>
  <c r="G13" i="8" s="1"/>
  <c r="D10" i="8"/>
  <c r="G10" i="8" s="1"/>
  <c r="H18" i="8"/>
  <c r="D19" i="8"/>
  <c r="G19" i="8" s="1"/>
  <c r="D18" i="8"/>
  <c r="G18" i="8" s="1"/>
  <c r="D15" i="8"/>
  <c r="G15" i="8" s="1"/>
  <c r="D12" i="8"/>
  <c r="G12" i="8" s="1"/>
  <c r="D9" i="8"/>
  <c r="G9" i="8" s="1"/>
  <c r="H7" i="8"/>
  <c r="H6" i="8"/>
  <c r="E20" i="8"/>
  <c r="F20" i="8"/>
  <c r="K56" i="1"/>
  <c r="K20" i="1"/>
  <c r="K19" i="1"/>
  <c r="K18" i="1"/>
  <c r="K17" i="1"/>
  <c r="F17" i="2" s="1"/>
  <c r="K16" i="1"/>
  <c r="K15" i="1"/>
  <c r="K13" i="1"/>
  <c r="K12" i="1"/>
  <c r="K11" i="1"/>
  <c r="K10" i="1"/>
  <c r="I16" i="8" l="1"/>
  <c r="I17" i="8"/>
  <c r="I5" i="8"/>
  <c r="I14" i="8"/>
  <c r="I15" i="8"/>
  <c r="I8" i="8"/>
  <c r="I11" i="8"/>
  <c r="I18" i="8"/>
  <c r="I12" i="8"/>
  <c r="I10" i="8"/>
  <c r="I9" i="8"/>
  <c r="D20" i="8"/>
  <c r="G7" i="8"/>
  <c r="G20" i="8" s="1"/>
  <c r="I13" i="8"/>
  <c r="H20" i="8"/>
  <c r="I19" i="8"/>
  <c r="I6" i="8"/>
  <c r="K7" i="1"/>
  <c r="M7" i="1" s="1"/>
  <c r="F21" i="2"/>
  <c r="F7" i="2" l="1"/>
  <c r="I7" i="8"/>
  <c r="I20" i="8" s="1"/>
  <c r="K9" i="1"/>
  <c r="K14" i="1"/>
  <c r="K8" i="1"/>
  <c r="M8" i="1" s="1"/>
  <c r="G185" i="2"/>
  <c r="F185" i="2"/>
  <c r="H184" i="2"/>
  <c r="K184" i="2" s="1"/>
  <c r="H165" i="2"/>
  <c r="K165" i="2" s="1"/>
  <c r="H164" i="2"/>
  <c r="K164" i="2" s="1"/>
  <c r="H163" i="2"/>
  <c r="K163" i="2" s="1"/>
  <c r="H162" i="2"/>
  <c r="K162" i="2" s="1"/>
  <c r="H161" i="2"/>
  <c r="K161" i="2" s="1"/>
  <c r="H160" i="2"/>
  <c r="K160" i="2" s="1"/>
  <c r="H159" i="2"/>
  <c r="K159" i="2" s="1"/>
  <c r="H158" i="2"/>
  <c r="K158" i="2" s="1"/>
  <c r="H157" i="2"/>
  <c r="K157" i="2" s="1"/>
  <c r="H156" i="2"/>
  <c r="K156" i="2" s="1"/>
  <c r="H155" i="2"/>
  <c r="K155" i="2" s="1"/>
  <c r="H154" i="2"/>
  <c r="K154" i="2" s="1"/>
  <c r="H153" i="2"/>
  <c r="K153" i="2" s="1"/>
  <c r="H152" i="2"/>
  <c r="K152" i="2" s="1"/>
  <c r="H151" i="2"/>
  <c r="K151" i="2" s="1"/>
  <c r="H150" i="2"/>
  <c r="K150" i="2" s="1"/>
  <c r="H149" i="2"/>
  <c r="K149" i="2" s="1"/>
  <c r="H148" i="2"/>
  <c r="K148" i="2" s="1"/>
  <c r="H147" i="2"/>
  <c r="K147" i="2" s="1"/>
  <c r="H140" i="2"/>
  <c r="K140" i="2" s="1"/>
  <c r="H139" i="2"/>
  <c r="K139" i="2" s="1"/>
  <c r="H138" i="2"/>
  <c r="K138" i="2" s="1"/>
  <c r="H137" i="2"/>
  <c r="K137" i="2" s="1"/>
  <c r="H136" i="2"/>
  <c r="K136" i="2" s="1"/>
  <c r="H135" i="2"/>
  <c r="K135" i="2" s="1"/>
  <c r="H134" i="2"/>
  <c r="K134" i="2" s="1"/>
  <c r="H133" i="2"/>
  <c r="K133" i="2" s="1"/>
  <c r="H132" i="2"/>
  <c r="K132" i="2" s="1"/>
  <c r="H131" i="2"/>
  <c r="K131" i="2" s="1"/>
  <c r="H130" i="2"/>
  <c r="K130" i="2" s="1"/>
  <c r="H129" i="2"/>
  <c r="K129" i="2" s="1"/>
  <c r="H128" i="2"/>
  <c r="K128" i="2" s="1"/>
  <c r="H127" i="2"/>
  <c r="K127" i="2" s="1"/>
  <c r="H113" i="2"/>
  <c r="K113" i="2" s="1"/>
  <c r="G141" i="2"/>
  <c r="F141" i="2"/>
  <c r="G107" i="2"/>
  <c r="H106" i="2"/>
  <c r="K106" i="2" s="1"/>
  <c r="H35" i="2"/>
  <c r="K35" i="2" s="1"/>
  <c r="H34" i="2"/>
  <c r="K34" i="2" s="1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3" i="2"/>
  <c r="K13" i="2" s="1"/>
  <c r="H12" i="2"/>
  <c r="K12" i="2" s="1"/>
  <c r="H11" i="2"/>
  <c r="K11" i="2" s="1"/>
  <c r="H10" i="2"/>
  <c r="K10" i="2" s="1"/>
  <c r="H9" i="2"/>
  <c r="K9" i="2" s="1"/>
  <c r="H7" i="2"/>
  <c r="K7" i="2" s="1"/>
  <c r="K185" i="2" l="1"/>
  <c r="K141" i="2"/>
  <c r="F8" i="2"/>
  <c r="H8" i="2" s="1"/>
  <c r="K8" i="2" s="1"/>
  <c r="H185" i="2"/>
  <c r="G193" i="2"/>
  <c r="M14" i="1"/>
  <c r="H141" i="2"/>
  <c r="F14" i="2" l="1"/>
  <c r="H14" i="2" s="1"/>
  <c r="H107" i="2" l="1"/>
  <c r="H195" i="2" s="1"/>
  <c r="K14" i="2"/>
  <c r="K107" i="2" s="1"/>
  <c r="K190" i="2" s="1"/>
  <c r="F107" i="2"/>
  <c r="F187" i="2" s="1"/>
</calcChain>
</file>

<file path=xl/sharedStrings.xml><?xml version="1.0" encoding="utf-8"?>
<sst xmlns="http://schemas.openxmlformats.org/spreadsheetml/2006/main" count="387" uniqueCount="170">
  <si>
    <t>Specification staff</t>
  </si>
  <si>
    <t>1.a Staff costs (based on salary scale)</t>
  </si>
  <si>
    <t>nr</t>
  </si>
  <si>
    <t>Function</t>
  </si>
  <si>
    <t>Activity / Actions</t>
  </si>
  <si>
    <t>% fte (for the project)</t>
  </si>
  <si>
    <t>Months</t>
  </si>
  <si>
    <t>Salary costs</t>
  </si>
  <si>
    <t>to be specified</t>
  </si>
  <si>
    <t>1.b Staff costs (based on hourly rate)</t>
  </si>
  <si>
    <t>The hourly rate should be acceptable, reasonable and fair</t>
  </si>
  <si>
    <t>Hourly rate</t>
  </si>
  <si>
    <t>number of hours</t>
  </si>
  <si>
    <t>Type of organisation</t>
  </si>
  <si>
    <t>Staff costs</t>
  </si>
  <si>
    <t>Costs</t>
  </si>
  <si>
    <t>Own contribution / 3rd party co-funding</t>
  </si>
  <si>
    <t>Requested budget ZonMw</t>
  </si>
  <si>
    <r>
      <t xml:space="preserve">Function </t>
    </r>
    <r>
      <rPr>
        <b/>
        <sz val="8"/>
        <color indexed="8"/>
        <rFont val="Arial"/>
        <family val="2"/>
      </rPr>
      <t>(will be filled based on "staff"sheet)</t>
    </r>
  </si>
  <si>
    <t>Remarks</t>
  </si>
  <si>
    <t>Organisation (dropdown menu)</t>
  </si>
  <si>
    <t>Material, equipment &amp; consumer goods (itemised)</t>
  </si>
  <si>
    <t/>
  </si>
  <si>
    <t>Other costs (itemised)</t>
  </si>
  <si>
    <t>Total costs project</t>
  </si>
  <si>
    <t>Own contribution / co-funding</t>
  </si>
  <si>
    <t>Additional explanation for budget</t>
  </si>
  <si>
    <t>Receiving organisation</t>
  </si>
  <si>
    <t>Name:</t>
  </si>
  <si>
    <t>Function:</t>
  </si>
  <si>
    <t>E-mail adres:</t>
  </si>
  <si>
    <t>Date:</t>
  </si>
  <si>
    <t>NFU</t>
  </si>
  <si>
    <t>VSNU</t>
  </si>
  <si>
    <t>Other</t>
  </si>
  <si>
    <t>Function/Scale</t>
  </si>
  <si>
    <t>Promovendus</t>
  </si>
  <si>
    <t>(Arts) onderzoeker</t>
  </si>
  <si>
    <t>Overig WP</t>
  </si>
  <si>
    <t>Salarisaanvraag</t>
  </si>
  <si>
    <t>PostDoc</t>
  </si>
  <si>
    <t>Sr.wet. Medewerker</t>
  </si>
  <si>
    <t>Aantal maanden</t>
  </si>
  <si>
    <t>DAEB Format</t>
  </si>
  <si>
    <t>Implementation</t>
  </si>
  <si>
    <t>FAIRness</t>
  </si>
  <si>
    <t>Standardisation (SNOMED, LOINC, etc.)</t>
  </si>
  <si>
    <t>Benchfee</t>
  </si>
  <si>
    <t>Outsourcing</t>
  </si>
  <si>
    <t>Advice</t>
  </si>
  <si>
    <t>Others, please specify in description</t>
  </si>
  <si>
    <t>Gross salary, 40% increment (for Other ruling only)</t>
  </si>
  <si>
    <t>Overhead %  (for Other ruling only)</t>
  </si>
  <si>
    <t>Monthly Gross salary (for Other ruling only)</t>
  </si>
  <si>
    <t>Function / Name</t>
  </si>
  <si>
    <t>Gross salary - based on table / 1 FTE</t>
  </si>
  <si>
    <t>NFU / VSNU member / other staff ruling</t>
  </si>
  <si>
    <t>TOTAL REQUESTED BUDGET ZONMW</t>
  </si>
  <si>
    <t>Data stewardship</t>
  </si>
  <si>
    <t>Open Access publication</t>
  </si>
  <si>
    <t>NWP-MBO</t>
  </si>
  <si>
    <t>NWP-HBO</t>
  </si>
  <si>
    <t>NWP-Academisch</t>
  </si>
  <si>
    <t>A</t>
  </si>
  <si>
    <t>B</t>
  </si>
  <si>
    <t>C</t>
  </si>
  <si>
    <t>D</t>
  </si>
  <si>
    <t>Promovendus / PostDoc / (Arts) onderzoeker / NWP-M / NWP-H / NWP-Ac</t>
  </si>
  <si>
    <t>Promovendus / Sr.wet. Medewerker / NWP-M / NWP-H / NWP-Ac</t>
  </si>
  <si>
    <t>E</t>
  </si>
  <si>
    <t>etc</t>
  </si>
  <si>
    <t>F</t>
  </si>
  <si>
    <t>G</t>
  </si>
  <si>
    <t>K</t>
  </si>
  <si>
    <t>L</t>
  </si>
  <si>
    <t>M</t>
  </si>
  <si>
    <t xml:space="preserve">https://projectnet.zonmw.nl/ </t>
  </si>
  <si>
    <t>https://mijn.zonmw.nl/</t>
  </si>
  <si>
    <t>Instruction ZonMw Budgetformat</t>
  </si>
  <si>
    <t>Make sure that you are aware of the specific call information</t>
  </si>
  <si>
    <t>Note: only the YELLOW fields are editable, BLUE cells are locked / hidden</t>
  </si>
  <si>
    <t>Decide if you should use part 1a or part 1 b</t>
  </si>
  <si>
    <t>Part 1a - based on salary scales - VSNU / NFU or other</t>
  </si>
  <si>
    <t xml:space="preserve">Fill in the name of the function of the staff costs, 1 name / function per row. If there are not enough rows, please combine functions that have the same duration. </t>
  </si>
  <si>
    <t>Decide on the; VSNU, NFU or other</t>
  </si>
  <si>
    <t>Select the right applicable function</t>
  </si>
  <si>
    <t>For part 1a:</t>
  </si>
  <si>
    <t>Part 1b - based upon an hourly tariff (the tariff calculation should be acceptable, reasonable and fair - to be approved by ZonMw)</t>
  </si>
  <si>
    <t>Fill in the staff's name / function, 1 name / function per row (column B)</t>
  </si>
  <si>
    <t>Specify additional details regarding the (project)activities the staff will perform during the project (column C)</t>
  </si>
  <si>
    <t>For part 1b:</t>
  </si>
  <si>
    <t>Continue with filling the budget sheet</t>
  </si>
  <si>
    <t>Personel costs in the budget sheet</t>
  </si>
  <si>
    <t>All personnel costst are replicated in the 'budget' sheet in the cells intented for that purpose</t>
  </si>
  <si>
    <t>Add (additional) remarks to the replicated personnel costs if applicable in column D</t>
  </si>
  <si>
    <t>Add, if applicable, the own contribution of the project participant or any cofunding by third parties in column G</t>
  </si>
  <si>
    <t>Material, equipment and consumables (specified)</t>
  </si>
  <si>
    <t>Add, if applicable, any additional remarks in column D</t>
  </si>
  <si>
    <r>
      <t>Select in column E the right organisation that will bear the costs (based upon the dropdown menu).</t>
    </r>
    <r>
      <rPr>
        <b/>
        <sz val="10"/>
        <color theme="1"/>
        <rFont val="Arial"/>
        <family val="2"/>
      </rPr>
      <t xml:space="preserve"> </t>
    </r>
  </si>
  <si>
    <t>Please fill in the costs (based upon a purchase order or calculation) in column F</t>
  </si>
  <si>
    <t>Other costs</t>
  </si>
  <si>
    <t>Add the description of the required other costs of the project in column C</t>
  </si>
  <si>
    <t>Select the right cost type (based upon the dropdown menu) in column D</t>
  </si>
  <si>
    <t>Extra explanation field in budget</t>
  </si>
  <si>
    <t>Potentially any additional explanations or remarks can be placed here</t>
  </si>
  <si>
    <t>Check if the calculations are correct</t>
  </si>
  <si>
    <t>If not, please check if all specified costs / items are linked to the participant bearing the costs and make changes if necessary</t>
  </si>
  <si>
    <t>Finalising the budget</t>
  </si>
  <si>
    <t xml:space="preserve">Fill in the requested contact details, so that if there are any questions, the ZonMw staff can contact the right persons to adress these questions. </t>
  </si>
  <si>
    <t>in order to combine and upload the file(s) with the grant application, if the application is done in</t>
  </si>
  <si>
    <t>OR</t>
  </si>
  <si>
    <t>Upload the complete budgetfile to the applicationportal when using</t>
  </si>
  <si>
    <t>Description</t>
  </si>
  <si>
    <t>Interest group</t>
  </si>
  <si>
    <t>Area Health Autority (GGD)</t>
  </si>
  <si>
    <t>Mental Health Care</t>
  </si>
  <si>
    <t>University of Applied sciences (HBO)</t>
  </si>
  <si>
    <t>Post-secondary vocational education (MBO)</t>
  </si>
  <si>
    <t>Government organisation</t>
  </si>
  <si>
    <t>Other company</t>
  </si>
  <si>
    <t>Other research organisation</t>
  </si>
  <si>
    <t>University Medical Center</t>
  </si>
  <si>
    <t>University</t>
  </si>
  <si>
    <t>Hospital</t>
  </si>
  <si>
    <t>Print both staff and budget in pdf-format, or save both sheets as pdf-file, and sign it</t>
  </si>
  <si>
    <t>Approval and signature financial responsible receiving organisation</t>
  </si>
  <si>
    <t>Summary</t>
  </si>
  <si>
    <t>Name Organisation</t>
  </si>
  <si>
    <t>Total requested budget ZonMw</t>
  </si>
  <si>
    <t>SUBTOTAL</t>
  </si>
  <si>
    <t>* please make sure that a detailed calculation can be presented when requested by ZonMw</t>
  </si>
  <si>
    <t>If there is a collaboration, please fill in the costs of all parties at all cost categories.</t>
  </si>
  <si>
    <t>If there is an assignment, enter the costs of the client in the other cost category (the contractor sends an invoice).</t>
  </si>
  <si>
    <t>Yes</t>
  </si>
  <si>
    <t>No</t>
  </si>
  <si>
    <t>Check the call text to review the situation or call ZonMw for more clarity.</t>
  </si>
  <si>
    <t>As soon as patient inclusion is mentioned, enter the number, amount per number and total.</t>
  </si>
  <si>
    <t>Continue your budget application with filling the "staff" sheet</t>
  </si>
  <si>
    <t>Start your budget application with filling the "Participant List" sheet</t>
  </si>
  <si>
    <t>H</t>
  </si>
  <si>
    <t>I</t>
  </si>
  <si>
    <t>J</t>
  </si>
  <si>
    <t>Total costs</t>
  </si>
  <si>
    <t xml:space="preserve">Specify the amount of months the staff will work on the project </t>
  </si>
  <si>
    <t xml:space="preserve">Specify the FTE% of the specific staff members </t>
  </si>
  <si>
    <r>
      <rPr>
        <b/>
        <sz val="10"/>
        <color theme="1"/>
        <rFont val="Arial"/>
        <family val="2"/>
      </rPr>
      <t>ONLY</t>
    </r>
    <r>
      <rPr>
        <sz val="10"/>
        <color theme="1"/>
        <rFont val="Arial"/>
        <family val="2"/>
      </rPr>
      <t xml:space="preserve"> applicable to </t>
    </r>
    <r>
      <rPr>
        <b/>
        <sz val="10"/>
        <color theme="1"/>
        <rFont val="Arial"/>
        <family val="2"/>
      </rPr>
      <t>OTHER</t>
    </r>
    <r>
      <rPr>
        <sz val="10"/>
        <color theme="1"/>
        <rFont val="Arial"/>
        <family val="2"/>
      </rPr>
      <t>, specify the gross salary of the staff members (column H - is editable)</t>
    </r>
  </si>
  <si>
    <r>
      <rPr>
        <b/>
        <sz val="10"/>
        <color theme="1"/>
        <rFont val="Arial"/>
        <family val="2"/>
      </rPr>
      <t>ONLY</t>
    </r>
    <r>
      <rPr>
        <sz val="10"/>
        <color theme="1"/>
        <rFont val="Arial"/>
        <family val="2"/>
      </rPr>
      <t xml:space="preserve"> fill in when you've selected </t>
    </r>
    <r>
      <rPr>
        <b/>
        <sz val="10"/>
        <color theme="1"/>
        <rFont val="Arial"/>
        <family val="2"/>
      </rPr>
      <t>OTHER</t>
    </r>
    <r>
      <rPr>
        <sz val="10"/>
        <color theme="1"/>
        <rFont val="Arial"/>
        <family val="2"/>
      </rPr>
      <t>, specify the overhead% if applicable (column L - is editable)</t>
    </r>
  </si>
  <si>
    <t>Provide the 'all-in hourly tariff' including VAT (if applicable) (Column K)</t>
  </si>
  <si>
    <t>Provide the amount of hours that will be spend on the specified project activities (column L)</t>
  </si>
  <si>
    <t>M7 of staff is equal to F7 of budget</t>
  </si>
  <si>
    <t>M8 of staff is equal to F8 of budget</t>
  </si>
  <si>
    <t>M27 of staff is equal to F27 of budget</t>
  </si>
  <si>
    <t>M28 of staff is equal to F28 of budget</t>
  </si>
  <si>
    <t>A collaboration between beneficiaries is when each projectpartner specifies and realises their own project costs in this budget form.</t>
  </si>
  <si>
    <t>When a beneficiary hires a third party to realise a part of the project activities this is considered an assignment. The beneficiary declares the costs. The third part sends the beneficiary an invoice.</t>
  </si>
  <si>
    <t>The third party is not part of the agreement between ZonMw and the project's beneficiaries.</t>
  </si>
  <si>
    <t>E.g. As soon as the collective agreement for hospitals is used, for example, select 'Other' at 'Organisation' and calculate the index suspension based on the duration yourself.</t>
  </si>
  <si>
    <r>
      <t>Check in column E the right organisation that will bear the personnel costs (based upon the dropdown menu).</t>
    </r>
    <r>
      <rPr>
        <b/>
        <sz val="10"/>
        <color theme="1"/>
        <rFont val="Arial"/>
        <family val="2"/>
      </rPr>
      <t xml:space="preserve"> Note! If you see no organisations, please check if the "Staff" sheet is filled in correctly</t>
    </r>
  </si>
  <si>
    <t>Add the description of the required materials, equipment or consumables of the project in column B</t>
  </si>
  <si>
    <t xml:space="preserve">The number specified as "total requested budget ZonMw" should be the same as "total costs'' minus "own contribution / cofunding". </t>
  </si>
  <si>
    <t>Additional Remarks</t>
  </si>
  <si>
    <t>Type of costs (dropdown menu)</t>
  </si>
  <si>
    <t xml:space="preserve"> </t>
  </si>
  <si>
    <t>Economic Activity?</t>
  </si>
  <si>
    <t>Tabel 01/7/2024</t>
  </si>
  <si>
    <t>Tabel 01/05/2024</t>
  </si>
  <si>
    <t>Actual costs</t>
  </si>
  <si>
    <t>Remaining difference (budget vs actual costs</t>
  </si>
  <si>
    <t>Total Actual costs</t>
  </si>
  <si>
    <t>Total difference Budget vs Actual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</si>
</sst>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"/>
    <numFmt numFmtId="165" formatCode="_ [$€-2]\ * #,##0.00_ ;_ [$€-2]\ * \-#,##0.00_ ;_ [$€-2]\ * &quot;-&quot;??_ ;_ @_ "/>
    <numFmt numFmtId="166" formatCode="_-[$€-2]\ * #,##0_-;_-[$€-2]\ * #,##0\-;_-[$€-2]\ * &quot;-&quot;_-;_-@_-"/>
    <numFmt numFmtId="167" formatCode="_ * #,##0_ ;_ * \-#,##0_ ;_ * &quot;-&quot;??_ ;_ @_ "/>
    <numFmt numFmtId="168" formatCode="_ [$€-413]\ * #,##0.00_ ;_ [$€-413]\ * \-#,##0.00_ ;_ [$€-413]\ * &quot;-&quot;??_ ;_ @_ 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</cellStyleXfs>
  <cellXfs count="281">
    <xf numFmtId="0" fontId="0" fillId="0" borderId="0" xfId="0"/>
    <xf numFmtId="165" fontId="5" fillId="2" borderId="3" xfId="3" applyNumberFormat="1" applyFont="1" applyFill="1" applyBorder="1" applyAlignment="1" applyProtection="1">
      <alignment horizontal="left" vertical="top"/>
      <protection hidden="1"/>
    </xf>
    <xf numFmtId="165" fontId="5" fillId="2" borderId="4" xfId="3" applyNumberFormat="1" applyFont="1" applyFill="1" applyBorder="1" applyAlignment="1" applyProtection="1">
      <alignment horizontal="left" vertical="top"/>
      <protection hidden="1"/>
    </xf>
    <xf numFmtId="165" fontId="5" fillId="2" borderId="2" xfId="3" applyNumberFormat="1" applyFont="1" applyFill="1" applyBorder="1" applyAlignment="1" applyProtection="1">
      <alignment horizontal="left" vertical="top"/>
      <protection hidden="1"/>
    </xf>
    <xf numFmtId="165" fontId="5" fillId="2" borderId="6" xfId="3" applyNumberFormat="1" applyFont="1" applyFill="1" applyBorder="1" applyAlignment="1" applyProtection="1">
      <alignment horizontal="left" vertical="top"/>
      <protection hidden="1"/>
    </xf>
    <xf numFmtId="165" fontId="5" fillId="2" borderId="8" xfId="3" applyNumberFormat="1" applyFont="1" applyFill="1" applyBorder="1" applyAlignment="1" applyProtection="1">
      <alignment horizontal="left" vertical="top"/>
      <protection hidden="1"/>
    </xf>
    <xf numFmtId="165" fontId="5" fillId="2" borderId="9" xfId="3" applyNumberFormat="1" applyFont="1" applyFill="1" applyBorder="1" applyAlignment="1" applyProtection="1">
      <alignment horizontal="left" vertical="top"/>
      <protection hidden="1"/>
    </xf>
    <xf numFmtId="166" fontId="5" fillId="2" borderId="14" xfId="2" applyNumberFormat="1" applyFill="1" applyBorder="1" applyAlignment="1" applyProtection="1">
      <alignment horizontal="left" vertical="top"/>
      <protection hidden="1"/>
    </xf>
    <xf numFmtId="166" fontId="5" fillId="2" borderId="6" xfId="2" applyNumberFormat="1" applyFill="1" applyBorder="1" applyAlignment="1" applyProtection="1">
      <alignment horizontal="left" vertical="top"/>
      <protection hidden="1"/>
    </xf>
    <xf numFmtId="166" fontId="5" fillId="2" borderId="9" xfId="2" applyNumberFormat="1" applyFill="1" applyBorder="1" applyAlignment="1" applyProtection="1">
      <alignment horizontal="left" vertical="top"/>
      <protection hidden="1"/>
    </xf>
    <xf numFmtId="44" fontId="4" fillId="2" borderId="29" xfId="0" applyNumberFormat="1" applyFont="1" applyFill="1" applyBorder="1" applyAlignment="1" applyProtection="1">
      <alignment wrapText="1"/>
      <protection hidden="1"/>
    </xf>
    <xf numFmtId="44" fontId="4" fillId="2" borderId="29" xfId="0" applyNumberFormat="1" applyFont="1" applyFill="1" applyBorder="1" applyProtection="1">
      <protection hidden="1"/>
    </xf>
    <xf numFmtId="44" fontId="4" fillId="2" borderId="34" xfId="0" applyNumberFormat="1" applyFont="1" applyFill="1" applyBorder="1" applyAlignment="1" applyProtection="1">
      <alignment wrapText="1"/>
      <protection hidden="1"/>
    </xf>
    <xf numFmtId="44" fontId="10" fillId="2" borderId="25" xfId="0" applyNumberFormat="1" applyFont="1" applyFill="1" applyBorder="1" applyAlignment="1" applyProtection="1">
      <alignment wrapText="1"/>
      <protection hidden="1"/>
    </xf>
    <xf numFmtId="44" fontId="10" fillId="2" borderId="25" xfId="0" applyNumberFormat="1" applyFont="1" applyFill="1" applyBorder="1" applyProtection="1">
      <protection hidden="1"/>
    </xf>
    <xf numFmtId="44" fontId="15" fillId="2" borderId="24" xfId="0" applyNumberFormat="1" applyFont="1" applyFill="1" applyBorder="1" applyAlignment="1" applyProtection="1">
      <alignment wrapText="1"/>
      <protection hidden="1"/>
    </xf>
    <xf numFmtId="44" fontId="15" fillId="2" borderId="24" xfId="0" applyNumberFormat="1" applyFont="1" applyFill="1" applyBorder="1" applyProtection="1">
      <protection hidden="1"/>
    </xf>
    <xf numFmtId="44" fontId="10" fillId="2" borderId="23" xfId="0" applyNumberFormat="1" applyFont="1" applyFill="1" applyBorder="1" applyAlignment="1" applyProtection="1">
      <alignment wrapText="1"/>
      <protection hidden="1"/>
    </xf>
    <xf numFmtId="44" fontId="10" fillId="2" borderId="23" xfId="0" applyNumberFormat="1" applyFont="1" applyFill="1" applyBorder="1" applyProtection="1">
      <protection hidden="1"/>
    </xf>
    <xf numFmtId="44" fontId="10" fillId="2" borderId="24" xfId="0" applyNumberFormat="1" applyFont="1" applyFill="1" applyBorder="1" applyProtection="1">
      <protection hidden="1"/>
    </xf>
    <xf numFmtId="44" fontId="4" fillId="2" borderId="25" xfId="0" applyNumberFormat="1" applyFont="1" applyFill="1" applyBorder="1" applyAlignment="1" applyProtection="1">
      <alignment wrapText="1"/>
      <protection hidden="1"/>
    </xf>
    <xf numFmtId="44" fontId="4" fillId="2" borderId="25" xfId="0" applyNumberFormat="1" applyFont="1" applyFill="1" applyBorder="1" applyProtection="1">
      <protection hidden="1"/>
    </xf>
    <xf numFmtId="44" fontId="4" fillId="4" borderId="25" xfId="0" applyNumberFormat="1" applyFont="1" applyFill="1" applyBorder="1" applyProtection="1">
      <protection hidden="1"/>
    </xf>
    <xf numFmtId="0" fontId="2" fillId="0" borderId="0" xfId="1"/>
    <xf numFmtId="167" fontId="0" fillId="0" borderId="0" xfId="0" applyNumberFormat="1"/>
    <xf numFmtId="0" fontId="3" fillId="2" borderId="0" xfId="1" applyFont="1" applyFill="1" applyAlignment="1" applyProtection="1">
      <alignment horizontal="left" vertical="top"/>
      <protection hidden="1"/>
    </xf>
    <xf numFmtId="0" fontId="4" fillId="2" borderId="0" xfId="1" applyFont="1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6" fillId="2" borderId="0" xfId="2" applyFont="1" applyFill="1" applyAlignment="1" applyProtection="1">
      <alignment horizontal="left" vertical="top"/>
      <protection hidden="1"/>
    </xf>
    <xf numFmtId="0" fontId="5" fillId="2" borderId="0" xfId="2" applyFill="1" applyAlignment="1" applyProtection="1">
      <alignment horizontal="left" vertical="top"/>
      <protection hidden="1"/>
    </xf>
    <xf numFmtId="0" fontId="5" fillId="2" borderId="27" xfId="2" applyFill="1" applyBorder="1" applyAlignment="1" applyProtection="1">
      <alignment horizontal="left" vertical="top"/>
      <protection hidden="1"/>
    </xf>
    <xf numFmtId="164" fontId="5" fillId="2" borderId="48" xfId="2" applyNumberFormat="1" applyFill="1" applyBorder="1" applyAlignment="1" applyProtection="1">
      <alignment horizontal="center" vertical="top"/>
      <protection hidden="1"/>
    </xf>
    <xf numFmtId="0" fontId="5" fillId="2" borderId="31" xfId="2" applyFill="1" applyBorder="1" applyAlignment="1" applyProtection="1">
      <alignment horizontal="left" vertical="top"/>
      <protection hidden="1"/>
    </xf>
    <xf numFmtId="164" fontId="5" fillId="2" borderId="33" xfId="2" applyNumberFormat="1" applyFill="1" applyBorder="1" applyAlignment="1" applyProtection="1">
      <alignment horizontal="center" vertical="top"/>
      <protection hidden="1"/>
    </xf>
    <xf numFmtId="0" fontId="5" fillId="2" borderId="35" xfId="2" applyFill="1" applyBorder="1" applyAlignment="1" applyProtection="1">
      <alignment horizontal="left" vertical="top"/>
      <protection hidden="1"/>
    </xf>
    <xf numFmtId="164" fontId="5" fillId="2" borderId="47" xfId="2" applyNumberFormat="1" applyFill="1" applyBorder="1" applyAlignment="1" applyProtection="1">
      <alignment horizontal="center" vertical="top"/>
      <protection hidden="1"/>
    </xf>
    <xf numFmtId="0" fontId="7" fillId="2" borderId="0" xfId="2" quotePrefix="1" applyFont="1" applyFill="1" applyAlignment="1" applyProtection="1">
      <alignment horizontal="left" vertical="top"/>
      <protection hidden="1"/>
    </xf>
    <xf numFmtId="0" fontId="8" fillId="2" borderId="0" xfId="2" applyFont="1" applyFill="1" applyAlignment="1" applyProtection="1">
      <alignment horizontal="left" vertical="top"/>
      <protection hidden="1"/>
    </xf>
    <xf numFmtId="0" fontId="7" fillId="2" borderId="10" xfId="2" applyFont="1" applyFill="1" applyBorder="1" applyAlignment="1" applyProtection="1">
      <alignment horizontal="left" vertical="top"/>
      <protection hidden="1"/>
    </xf>
    <xf numFmtId="0" fontId="7" fillId="2" borderId="26" xfId="2" applyFont="1" applyFill="1" applyBorder="1" applyAlignment="1" applyProtection="1">
      <alignment horizontal="left" vertical="top"/>
      <protection hidden="1"/>
    </xf>
    <xf numFmtId="0" fontId="7" fillId="2" borderId="10" xfId="2" applyFont="1" applyFill="1" applyBorder="1" applyAlignment="1" applyProtection="1">
      <alignment horizontal="left" vertical="top" wrapText="1"/>
      <protection hidden="1"/>
    </xf>
    <xf numFmtId="0" fontId="7" fillId="2" borderId="11" xfId="2" applyFont="1" applyFill="1" applyBorder="1" applyAlignment="1" applyProtection="1">
      <alignment horizontal="left" vertical="top" wrapText="1"/>
      <protection hidden="1"/>
    </xf>
    <xf numFmtId="0" fontId="7" fillId="2" borderId="12" xfId="1" applyFont="1" applyFill="1" applyBorder="1" applyAlignment="1" applyProtection="1">
      <alignment horizontal="left" vertical="top"/>
      <protection hidden="1"/>
    </xf>
    <xf numFmtId="0" fontId="5" fillId="2" borderId="13" xfId="2" applyFill="1" applyBorder="1" applyAlignment="1" applyProtection="1">
      <alignment horizontal="left" vertical="top"/>
      <protection hidden="1"/>
    </xf>
    <xf numFmtId="0" fontId="7" fillId="2" borderId="0" xfId="2" applyFont="1" applyFill="1" applyAlignment="1" applyProtection="1">
      <alignment horizontal="left" vertical="top"/>
      <protection hidden="1"/>
    </xf>
    <xf numFmtId="0" fontId="5" fillId="2" borderId="17" xfId="2" applyFill="1" applyBorder="1" applyAlignment="1" applyProtection="1">
      <alignment horizontal="left" vertical="top"/>
      <protection hidden="1"/>
    </xf>
    <xf numFmtId="164" fontId="5" fillId="3" borderId="3" xfId="2" applyNumberFormat="1" applyFill="1" applyBorder="1" applyAlignment="1" applyProtection="1">
      <alignment horizontal="center" vertical="top"/>
      <protection locked="0" hidden="1"/>
    </xf>
    <xf numFmtId="164" fontId="5" fillId="3" borderId="2" xfId="2" applyNumberFormat="1" applyFill="1" applyBorder="1" applyAlignment="1" applyProtection="1">
      <alignment horizontal="center" vertical="top"/>
      <protection locked="0" hidden="1"/>
    </xf>
    <xf numFmtId="164" fontId="5" fillId="3" borderId="8" xfId="2" applyNumberFormat="1" applyFill="1" applyBorder="1" applyAlignment="1" applyProtection="1">
      <alignment horizontal="center" vertical="top"/>
      <protection locked="0" hidden="1"/>
    </xf>
    <xf numFmtId="0" fontId="0" fillId="2" borderId="18" xfId="0" applyFill="1" applyBorder="1" applyAlignment="1" applyProtection="1">
      <alignment wrapText="1"/>
      <protection hidden="1"/>
    </xf>
    <xf numFmtId="0" fontId="0" fillId="2" borderId="19" xfId="0" applyFill="1" applyBorder="1" applyAlignment="1" applyProtection="1">
      <alignment wrapText="1"/>
      <protection hidden="1"/>
    </xf>
    <xf numFmtId="0" fontId="4" fillId="2" borderId="19" xfId="0" applyFont="1" applyFill="1" applyBorder="1" applyAlignment="1" applyProtection="1">
      <alignment wrapText="1"/>
      <protection hidden="1"/>
    </xf>
    <xf numFmtId="0" fontId="0" fillId="2" borderId="19" xfId="0" applyFill="1" applyBorder="1" applyProtection="1">
      <protection hidden="1"/>
    </xf>
    <xf numFmtId="0" fontId="0" fillId="2" borderId="13" xfId="0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2" borderId="21" xfId="0" applyFill="1" applyBorder="1" applyAlignment="1" applyProtection="1">
      <alignment wrapText="1"/>
      <protection hidden="1"/>
    </xf>
    <xf numFmtId="0" fontId="10" fillId="2" borderId="11" xfId="0" applyFont="1" applyFill="1" applyBorder="1" applyAlignment="1" applyProtection="1">
      <alignment vertical="top" wrapText="1"/>
      <protection hidden="1"/>
    </xf>
    <xf numFmtId="0" fontId="4" fillId="2" borderId="23" xfId="0" applyFont="1" applyFill="1" applyBorder="1" applyAlignment="1" applyProtection="1">
      <alignment wrapText="1"/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12" fillId="2" borderId="25" xfId="0" applyFont="1" applyFill="1" applyBorder="1" applyAlignment="1" applyProtection="1">
      <alignment horizontal="left" vertical="top" wrapText="1"/>
      <protection hidden="1"/>
    </xf>
    <xf numFmtId="0" fontId="12" fillId="2" borderId="23" xfId="0" applyFont="1" applyFill="1" applyBorder="1" applyAlignment="1" applyProtection="1">
      <alignment horizontal="left" vertical="top"/>
      <protection hidden="1"/>
    </xf>
    <xf numFmtId="0" fontId="12" fillId="2" borderId="25" xfId="0" applyFont="1" applyFill="1" applyBorder="1" applyProtection="1">
      <protection hidden="1"/>
    </xf>
    <xf numFmtId="0" fontId="10" fillId="2" borderId="22" xfId="0" applyFont="1" applyFill="1" applyBorder="1" applyProtection="1">
      <protection hidden="1"/>
    </xf>
    <xf numFmtId="0" fontId="10" fillId="2" borderId="26" xfId="0" applyFont="1" applyFill="1" applyBorder="1" applyProtection="1">
      <protection hidden="1"/>
    </xf>
    <xf numFmtId="0" fontId="10" fillId="2" borderId="11" xfId="0" applyFont="1" applyFill="1" applyBorder="1" applyAlignment="1" applyProtection="1">
      <alignment wrapText="1"/>
      <protection hidden="1"/>
    </xf>
    <xf numFmtId="0" fontId="4" fillId="2" borderId="25" xfId="0" applyFont="1" applyFill="1" applyBorder="1" applyAlignment="1" applyProtection="1">
      <alignment wrapText="1"/>
      <protection hidden="1"/>
    </xf>
    <xf numFmtId="0" fontId="0" fillId="2" borderId="25" xfId="0" applyFill="1" applyBorder="1" applyProtection="1">
      <protection hidden="1"/>
    </xf>
    <xf numFmtId="0" fontId="14" fillId="2" borderId="22" xfId="0" applyFont="1" applyFill="1" applyBorder="1" applyAlignment="1" applyProtection="1">
      <alignment wrapText="1"/>
      <protection hidden="1"/>
    </xf>
    <xf numFmtId="0" fontId="14" fillId="2" borderId="23" xfId="0" applyFont="1" applyFill="1" applyBorder="1" applyAlignment="1" applyProtection="1">
      <alignment wrapText="1"/>
      <protection hidden="1"/>
    </xf>
    <xf numFmtId="0" fontId="10" fillId="2" borderId="23" xfId="0" applyFont="1" applyFill="1" applyBorder="1" applyAlignment="1" applyProtection="1">
      <alignment horizontal="left" vertical="top" wrapText="1"/>
      <protection hidden="1"/>
    </xf>
    <xf numFmtId="0" fontId="4" fillId="2" borderId="23" xfId="0" applyFont="1" applyFill="1" applyBorder="1" applyAlignment="1" applyProtection="1">
      <alignment vertical="top" wrapText="1"/>
      <protection hidden="1"/>
    </xf>
    <xf numFmtId="0" fontId="0" fillId="2" borderId="26" xfId="0" applyFill="1" applyBorder="1" applyAlignment="1" applyProtection="1">
      <alignment vertical="top"/>
      <protection hidden="1"/>
    </xf>
    <xf numFmtId="0" fontId="0" fillId="2" borderId="25" xfId="0" applyFill="1" applyBorder="1" applyAlignment="1" applyProtection="1">
      <alignment vertical="top"/>
      <protection hidden="1"/>
    </xf>
    <xf numFmtId="0" fontId="10" fillId="2" borderId="11" xfId="0" applyFont="1" applyFill="1" applyBorder="1" applyAlignment="1" applyProtection="1">
      <alignment vertical="top"/>
      <protection hidden="1"/>
    </xf>
    <xf numFmtId="0" fontId="4" fillId="2" borderId="23" xfId="0" applyFont="1" applyFill="1" applyBorder="1" applyAlignment="1" applyProtection="1">
      <alignment vertical="top"/>
      <protection hidden="1"/>
    </xf>
    <xf numFmtId="44" fontId="10" fillId="2" borderId="24" xfId="0" applyNumberFormat="1" applyFont="1" applyFill="1" applyBorder="1" applyAlignment="1" applyProtection="1">
      <alignment wrapText="1"/>
      <protection hidden="1"/>
    </xf>
    <xf numFmtId="0" fontId="12" fillId="2" borderId="22" xfId="0" applyFont="1" applyFill="1" applyBorder="1" applyProtection="1">
      <protection hidden="1"/>
    </xf>
    <xf numFmtId="0" fontId="12" fillId="4" borderId="22" xfId="0" applyFont="1" applyFill="1" applyBorder="1" applyProtection="1">
      <protection hidden="1"/>
    </xf>
    <xf numFmtId="0" fontId="4" fillId="4" borderId="23" xfId="0" applyFont="1" applyFill="1" applyBorder="1" applyAlignment="1" applyProtection="1">
      <alignment wrapText="1"/>
      <protection hidden="1"/>
    </xf>
    <xf numFmtId="0" fontId="4" fillId="4" borderId="23" xfId="0" applyFont="1" applyFill="1" applyBorder="1" applyProtection="1">
      <protection hidden="1"/>
    </xf>
    <xf numFmtId="0" fontId="0" fillId="2" borderId="17" xfId="0" applyFill="1" applyBorder="1" applyAlignment="1" applyProtection="1">
      <alignment wrapText="1"/>
      <protection hidden="1"/>
    </xf>
    <xf numFmtId="0" fontId="0" fillId="2" borderId="40" xfId="0" applyFill="1" applyBorder="1" applyAlignment="1" applyProtection="1">
      <alignment wrapText="1"/>
      <protection hidden="1"/>
    </xf>
    <xf numFmtId="0" fontId="4" fillId="2" borderId="40" xfId="0" applyFont="1" applyFill="1" applyBorder="1" applyAlignment="1" applyProtection="1">
      <alignment wrapText="1"/>
      <protection hidden="1"/>
    </xf>
    <xf numFmtId="0" fontId="0" fillId="2" borderId="40" xfId="0" applyFill="1" applyBorder="1" applyProtection="1">
      <protection hidden="1"/>
    </xf>
    <xf numFmtId="0" fontId="4" fillId="0" borderId="0" xfId="0" applyFont="1" applyProtection="1">
      <protection hidden="1"/>
    </xf>
    <xf numFmtId="0" fontId="17" fillId="0" borderId="0" xfId="0" applyFont="1"/>
    <xf numFmtId="3" fontId="0" fillId="0" borderId="0" xfId="4" applyNumberFormat="1" applyFont="1"/>
    <xf numFmtId="0" fontId="19" fillId="0" borderId="0" xfId="0" applyFont="1" applyProtection="1">
      <protection hidden="1"/>
    </xf>
    <xf numFmtId="0" fontId="20" fillId="5" borderId="0" xfId="0" applyFont="1" applyFill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5" borderId="0" xfId="0" applyFont="1" applyFill="1" applyProtection="1">
      <protection hidden="1"/>
    </xf>
    <xf numFmtId="0" fontId="18" fillId="0" borderId="0" xfId="5" applyProtection="1">
      <protection hidden="1"/>
    </xf>
    <xf numFmtId="0" fontId="23" fillId="0" borderId="0" xfId="0" applyFont="1" applyProtection="1">
      <protection hidden="1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2" xfId="0" applyFont="1" applyFill="1" applyBorder="1" applyAlignment="1" applyProtection="1">
      <alignment horizontal="left" wrapText="1"/>
      <protection locked="0"/>
    </xf>
    <xf numFmtId="0" fontId="14" fillId="3" borderId="37" xfId="0" applyFont="1" applyFill="1" applyBorder="1" applyAlignment="1" applyProtection="1">
      <alignment horizontal="left" wrapText="1"/>
      <protection locked="0"/>
    </xf>
    <xf numFmtId="165" fontId="4" fillId="3" borderId="30" xfId="0" applyNumberFormat="1" applyFont="1" applyFill="1" applyBorder="1" applyProtection="1">
      <protection locked="0"/>
    </xf>
    <xf numFmtId="49" fontId="4" fillId="3" borderId="2" xfId="0" applyNumberFormat="1" applyFont="1" applyFill="1" applyBorder="1" applyAlignment="1" applyProtection="1">
      <alignment wrapText="1"/>
      <protection locked="0"/>
    </xf>
    <xf numFmtId="44" fontId="4" fillId="3" borderId="2" xfId="0" applyNumberFormat="1" applyFont="1" applyFill="1" applyBorder="1" applyAlignment="1" applyProtection="1">
      <alignment wrapText="1"/>
      <protection locked="0"/>
    </xf>
    <xf numFmtId="44" fontId="4" fillId="3" borderId="33" xfId="0" applyNumberFormat="1" applyFont="1" applyFill="1" applyBorder="1" applyProtection="1">
      <protection locked="0"/>
    </xf>
    <xf numFmtId="49" fontId="4" fillId="3" borderId="37" xfId="0" applyNumberFormat="1" applyFont="1" applyFill="1" applyBorder="1" applyAlignment="1" applyProtection="1">
      <alignment wrapText="1"/>
      <protection locked="0"/>
    </xf>
    <xf numFmtId="44" fontId="4" fillId="3" borderId="37" xfId="0" applyNumberFormat="1" applyFont="1" applyFill="1" applyBorder="1" applyAlignment="1" applyProtection="1">
      <alignment wrapText="1"/>
      <protection locked="0"/>
    </xf>
    <xf numFmtId="44" fontId="4" fillId="3" borderId="38" xfId="0" applyNumberFormat="1" applyFont="1" applyFill="1" applyBorder="1" applyProtection="1">
      <protection locked="0"/>
    </xf>
    <xf numFmtId="0" fontId="5" fillId="3" borderId="5" xfId="2" applyFill="1" applyBorder="1" applyAlignment="1" applyProtection="1">
      <alignment horizontal="left" vertical="top"/>
      <protection locked="0"/>
    </xf>
    <xf numFmtId="0" fontId="5" fillId="3" borderId="3" xfId="2" applyFill="1" applyBorder="1" applyAlignment="1" applyProtection="1">
      <alignment horizontal="left" vertical="top"/>
      <protection locked="0"/>
    </xf>
    <xf numFmtId="1" fontId="5" fillId="3" borderId="3" xfId="2" applyNumberFormat="1" applyFill="1" applyBorder="1" applyAlignment="1" applyProtection="1">
      <alignment horizontal="left" vertical="top"/>
      <protection locked="0"/>
    </xf>
    <xf numFmtId="0" fontId="5" fillId="3" borderId="2" xfId="2" applyFill="1" applyBorder="1" applyAlignment="1" applyProtection="1">
      <alignment horizontal="left" vertical="top"/>
      <protection locked="0"/>
    </xf>
    <xf numFmtId="1" fontId="5" fillId="3" borderId="2" xfId="2" applyNumberFormat="1" applyFill="1" applyBorder="1" applyAlignment="1" applyProtection="1">
      <alignment horizontal="left" vertical="top"/>
      <protection locked="0"/>
    </xf>
    <xf numFmtId="0" fontId="5" fillId="3" borderId="8" xfId="2" applyFill="1" applyBorder="1" applyAlignment="1" applyProtection="1">
      <alignment horizontal="left" vertical="top"/>
      <protection locked="0"/>
    </xf>
    <xf numFmtId="1" fontId="5" fillId="3" borderId="8" xfId="2" applyNumberFormat="1" applyFill="1" applyBorder="1" applyAlignment="1" applyProtection="1">
      <alignment horizontal="left" vertical="top"/>
      <protection locked="0"/>
    </xf>
    <xf numFmtId="9" fontId="5" fillId="3" borderId="28" xfId="2" applyNumberFormat="1" applyFill="1" applyBorder="1" applyAlignment="1" applyProtection="1">
      <alignment horizontal="right" vertical="top"/>
      <protection locked="0"/>
    </xf>
    <xf numFmtId="9" fontId="5" fillId="3" borderId="32" xfId="2" applyNumberFormat="1" applyFill="1" applyBorder="1" applyAlignment="1" applyProtection="1">
      <alignment horizontal="right" vertical="top"/>
      <protection locked="0"/>
    </xf>
    <xf numFmtId="9" fontId="5" fillId="3" borderId="36" xfId="2" applyNumberFormat="1" applyFill="1" applyBorder="1" applyAlignment="1" applyProtection="1">
      <alignment horizontal="right" vertical="top"/>
      <protection locked="0"/>
    </xf>
    <xf numFmtId="9" fontId="5" fillId="3" borderId="3" xfId="2" applyNumberFormat="1" applyFill="1" applyBorder="1" applyAlignment="1" applyProtection="1">
      <alignment horizontal="left" vertical="top"/>
      <protection locked="0"/>
    </xf>
    <xf numFmtId="9" fontId="5" fillId="3" borderId="2" xfId="2" applyNumberFormat="1" applyFill="1" applyBorder="1" applyAlignment="1" applyProtection="1">
      <alignment horizontal="left" vertical="top"/>
      <protection locked="0"/>
    </xf>
    <xf numFmtId="9" fontId="5" fillId="3" borderId="8" xfId="2" applyNumberFormat="1" applyFill="1" applyBorder="1" applyAlignment="1" applyProtection="1">
      <alignment horizontal="left" vertical="top"/>
      <protection locked="0"/>
    </xf>
    <xf numFmtId="0" fontId="5" fillId="3" borderId="7" xfId="2" applyFill="1" applyBorder="1" applyAlignment="1" applyProtection="1">
      <alignment horizontal="left" vertical="top"/>
      <protection locked="0"/>
    </xf>
    <xf numFmtId="165" fontId="5" fillId="3" borderId="15" xfId="2" applyNumberFormat="1" applyFill="1" applyBorder="1" applyAlignment="1" applyProtection="1">
      <alignment horizontal="left" vertical="top"/>
      <protection locked="0"/>
    </xf>
    <xf numFmtId="0" fontId="5" fillId="3" borderId="16" xfId="2" applyFill="1" applyBorder="1" applyAlignment="1" applyProtection="1">
      <alignment horizontal="left" vertical="top"/>
      <protection locked="0"/>
    </xf>
    <xf numFmtId="165" fontId="5" fillId="3" borderId="5" xfId="2" applyNumberFormat="1" applyFill="1" applyBorder="1" applyAlignment="1" applyProtection="1">
      <alignment horizontal="left" vertical="top"/>
      <protection locked="0"/>
    </xf>
    <xf numFmtId="165" fontId="5" fillId="3" borderId="7" xfId="2" applyNumberFormat="1" applyFill="1" applyBorder="1" applyAlignment="1" applyProtection="1">
      <alignment horizontal="left" vertical="top"/>
      <protection locked="0"/>
    </xf>
    <xf numFmtId="0" fontId="5" fillId="3" borderId="1" xfId="2" applyFill="1" applyBorder="1" applyAlignment="1" applyProtection="1">
      <alignment horizontal="left" vertical="top"/>
      <protection locked="0"/>
    </xf>
    <xf numFmtId="0" fontId="10" fillId="2" borderId="23" xfId="0" applyFont="1" applyFill="1" applyBorder="1" applyAlignment="1" applyProtection="1">
      <alignment vertical="top" wrapText="1"/>
      <protection hidden="1"/>
    </xf>
    <xf numFmtId="0" fontId="24" fillId="2" borderId="0" xfId="6" applyFill="1"/>
    <xf numFmtId="0" fontId="5" fillId="2" borderId="42" xfId="2" applyFill="1" applyBorder="1" applyAlignment="1" applyProtection="1">
      <alignment horizontal="left" vertical="top"/>
      <protection hidden="1"/>
    </xf>
    <xf numFmtId="49" fontId="5" fillId="3" borderId="60" xfId="2" applyNumberFormat="1" applyFill="1" applyBorder="1" applyAlignment="1" applyProtection="1">
      <alignment horizontal="left" vertical="top" wrapText="1"/>
      <protection locked="0"/>
    </xf>
    <xf numFmtId="49" fontId="5" fillId="3" borderId="14" xfId="2" applyNumberFormat="1" applyFill="1" applyBorder="1" applyAlignment="1" applyProtection="1">
      <alignment horizontal="left" vertical="top"/>
      <protection locked="0"/>
    </xf>
    <xf numFmtId="168" fontId="5" fillId="2" borderId="29" xfId="3" applyNumberFormat="1" applyFont="1" applyFill="1" applyBorder="1" applyAlignment="1" applyProtection="1">
      <alignment horizontal="left" vertical="top"/>
      <protection hidden="1"/>
    </xf>
    <xf numFmtId="165" fontId="7" fillId="2" borderId="29" xfId="3" applyNumberFormat="1" applyFont="1" applyFill="1" applyBorder="1" applyAlignment="1" applyProtection="1">
      <alignment horizontal="left" vertical="top"/>
      <protection hidden="1"/>
    </xf>
    <xf numFmtId="0" fontId="5" fillId="2" borderId="34" xfId="2" applyFill="1" applyBorder="1" applyAlignment="1" applyProtection="1">
      <alignment horizontal="left" vertical="top"/>
      <protection hidden="1"/>
    </xf>
    <xf numFmtId="49" fontId="5" fillId="3" borderId="32" xfId="2" applyNumberFormat="1" applyFill="1" applyBorder="1" applyAlignment="1" applyProtection="1">
      <alignment horizontal="left" vertical="top"/>
      <protection locked="0"/>
    </xf>
    <xf numFmtId="49" fontId="5" fillId="3" borderId="6" xfId="2" applyNumberFormat="1" applyFill="1" applyBorder="1" applyAlignment="1" applyProtection="1">
      <alignment horizontal="left" vertical="top"/>
      <protection locked="0"/>
    </xf>
    <xf numFmtId="0" fontId="5" fillId="2" borderId="43" xfId="2" applyFill="1" applyBorder="1" applyAlignment="1" applyProtection="1">
      <alignment horizontal="left" vertical="top"/>
      <protection hidden="1"/>
    </xf>
    <xf numFmtId="49" fontId="5" fillId="3" borderId="36" xfId="2" applyNumberFormat="1" applyFill="1" applyBorder="1" applyAlignment="1" applyProtection="1">
      <alignment horizontal="left" vertical="top"/>
      <protection locked="0"/>
    </xf>
    <xf numFmtId="49" fontId="5" fillId="3" borderId="9" xfId="2" applyNumberFormat="1" applyFill="1" applyBorder="1" applyAlignment="1" applyProtection="1">
      <alignment horizontal="left" vertical="top"/>
      <protection locked="0"/>
    </xf>
    <xf numFmtId="165" fontId="26" fillId="2" borderId="25" xfId="3" applyNumberFormat="1" applyFont="1" applyFill="1" applyBorder="1" applyAlignment="1" applyProtection="1">
      <alignment horizontal="left" vertical="top"/>
      <protection hidden="1"/>
    </xf>
    <xf numFmtId="0" fontId="4" fillId="2" borderId="0" xfId="1" applyFont="1" applyFill="1" applyAlignment="1" applyProtection="1">
      <alignment horizontal="center" vertical="top"/>
      <protection hidden="1"/>
    </xf>
    <xf numFmtId="0" fontId="24" fillId="2" borderId="0" xfId="6" applyFill="1" applyAlignment="1">
      <alignment horizontal="center"/>
    </xf>
    <xf numFmtId="0" fontId="24" fillId="0" borderId="0" xfId="6" applyProtection="1">
      <protection hidden="1"/>
    </xf>
    <xf numFmtId="0" fontId="24" fillId="0" borderId="0" xfId="6"/>
    <xf numFmtId="0" fontId="5" fillId="3" borderId="28" xfId="2" applyFill="1" applyBorder="1" applyAlignment="1" applyProtection="1">
      <alignment horizontal="left" vertical="top"/>
      <protection locked="0"/>
    </xf>
    <xf numFmtId="0" fontId="5" fillId="3" borderId="32" xfId="2" applyFill="1" applyBorder="1" applyAlignment="1" applyProtection="1">
      <alignment horizontal="left" vertical="top"/>
      <protection locked="0"/>
    </xf>
    <xf numFmtId="0" fontId="5" fillId="3" borderId="33" xfId="2" applyFill="1" applyBorder="1" applyAlignment="1" applyProtection="1">
      <alignment vertical="top"/>
      <protection locked="0"/>
    </xf>
    <xf numFmtId="0" fontId="5" fillId="3" borderId="50" xfId="2" applyFill="1" applyBorder="1" applyAlignment="1" applyProtection="1">
      <alignment vertical="top"/>
      <protection locked="0"/>
    </xf>
    <xf numFmtId="0" fontId="5" fillId="3" borderId="45" xfId="2" applyFill="1" applyBorder="1" applyAlignment="1" applyProtection="1">
      <alignment vertical="top"/>
      <protection locked="0"/>
    </xf>
    <xf numFmtId="0" fontId="5" fillId="3" borderId="48" xfId="2" applyFill="1" applyBorder="1" applyAlignment="1" applyProtection="1">
      <alignment vertical="top"/>
      <protection locked="0"/>
    </xf>
    <xf numFmtId="0" fontId="5" fillId="3" borderId="47" xfId="2" applyFill="1" applyBorder="1" applyAlignment="1" applyProtection="1">
      <alignment vertical="top"/>
      <protection locked="0"/>
    </xf>
    <xf numFmtId="0" fontId="5" fillId="3" borderId="51" xfId="2" applyFill="1" applyBorder="1" applyAlignment="1" applyProtection="1">
      <alignment vertical="top"/>
      <protection locked="0"/>
    </xf>
    <xf numFmtId="0" fontId="5" fillId="3" borderId="53" xfId="2" applyFill="1" applyBorder="1" applyAlignment="1" applyProtection="1">
      <alignment vertical="top"/>
      <protection locked="0"/>
    </xf>
    <xf numFmtId="0" fontId="12" fillId="2" borderId="18" xfId="0" applyFont="1" applyFill="1" applyBorder="1" applyAlignment="1">
      <alignment vertical="top"/>
    </xf>
    <xf numFmtId="0" fontId="12" fillId="2" borderId="19" xfId="0" applyFont="1" applyFill="1" applyBorder="1"/>
    <xf numFmtId="0" fontId="1" fillId="2" borderId="19" xfId="0" applyFont="1" applyFill="1" applyBorder="1"/>
    <xf numFmtId="0" fontId="4" fillId="2" borderId="19" xfId="0" applyFont="1" applyFill="1" applyBorder="1"/>
    <xf numFmtId="0" fontId="1" fillId="2" borderId="20" xfId="0" applyFont="1" applyFill="1" applyBorder="1"/>
    <xf numFmtId="0" fontId="12" fillId="2" borderId="13" xfId="0" applyFont="1" applyFill="1" applyBorder="1" applyAlignment="1">
      <alignment vertical="top"/>
    </xf>
    <xf numFmtId="0" fontId="1" fillId="2" borderId="21" xfId="0" applyFont="1" applyFill="1" applyBorder="1"/>
    <xf numFmtId="0" fontId="4" fillId="2" borderId="13" xfId="0" applyFont="1" applyFill="1" applyBorder="1"/>
    <xf numFmtId="0" fontId="12" fillId="2" borderId="13" xfId="0" applyFont="1" applyFill="1" applyBorder="1"/>
    <xf numFmtId="0" fontId="4" fillId="2" borderId="21" xfId="0" applyFont="1" applyFill="1" applyBorder="1" applyProtection="1">
      <protection locked="0"/>
    </xf>
    <xf numFmtId="0" fontId="12" fillId="2" borderId="17" xfId="0" applyFont="1" applyFill="1" applyBorder="1"/>
    <xf numFmtId="0" fontId="4" fillId="2" borderId="40" xfId="0" applyFont="1" applyFill="1" applyBorder="1" applyProtection="1">
      <protection locked="0"/>
    </xf>
    <xf numFmtId="0" fontId="4" fillId="2" borderId="41" xfId="0" applyFont="1" applyFill="1" applyBorder="1" applyProtection="1">
      <protection locked="0"/>
    </xf>
    <xf numFmtId="0" fontId="17" fillId="0" borderId="0" xfId="0" applyFont="1" applyProtection="1"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20" xfId="0" applyFill="1" applyBorder="1" applyProtection="1"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0" fillId="2" borderId="21" xfId="0" applyFill="1" applyBorder="1" applyProtection="1"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14" fillId="2" borderId="0" xfId="0" applyFont="1" applyFill="1" applyAlignment="1" applyProtection="1">
      <alignment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44" fontId="10" fillId="2" borderId="0" xfId="0" applyNumberFormat="1" applyFont="1" applyFill="1" applyAlignment="1" applyProtection="1">
      <alignment wrapText="1"/>
      <protection hidden="1"/>
    </xf>
    <xf numFmtId="44" fontId="10" fillId="2" borderId="0" xfId="0" applyNumberFormat="1" applyFont="1" applyFill="1" applyProtection="1">
      <protection hidden="1"/>
    </xf>
    <xf numFmtId="44" fontId="15" fillId="2" borderId="0" xfId="0" applyNumberFormat="1" applyFont="1" applyFill="1" applyAlignment="1" applyProtection="1">
      <alignment wrapText="1"/>
      <protection hidden="1"/>
    </xf>
    <xf numFmtId="44" fontId="15" fillId="2" borderId="0" xfId="0" applyNumberFormat="1" applyFont="1" applyFill="1" applyProtection="1">
      <protection hidden="1"/>
    </xf>
    <xf numFmtId="44" fontId="4" fillId="2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41" xfId="0" applyFill="1" applyBorder="1" applyProtection="1">
      <protection hidden="1"/>
    </xf>
    <xf numFmtId="0" fontId="5" fillId="0" borderId="0" xfId="0" applyFont="1" applyProtection="1">
      <protection hidden="1"/>
    </xf>
    <xf numFmtId="167" fontId="5" fillId="0" borderId="55" xfId="3" applyNumberFormat="1" applyFont="1" applyBorder="1"/>
    <xf numFmtId="167" fontId="5" fillId="0" borderId="56" xfId="3" applyNumberFormat="1" applyFont="1" applyBorder="1"/>
    <xf numFmtId="167" fontId="5" fillId="0" borderId="0" xfId="3" applyNumberFormat="1" applyFont="1" applyBorder="1"/>
    <xf numFmtId="167" fontId="5" fillId="0" borderId="0" xfId="3" applyNumberFormat="1" applyFont="1"/>
    <xf numFmtId="167" fontId="5" fillId="0" borderId="57" xfId="3" applyNumberFormat="1" applyFont="1" applyBorder="1"/>
    <xf numFmtId="168" fontId="5" fillId="3" borderId="29" xfId="2" applyNumberFormat="1" applyFill="1" applyBorder="1" applyAlignment="1" applyProtection="1">
      <alignment horizontal="center" vertical="top"/>
      <protection hidden="1"/>
    </xf>
    <xf numFmtId="168" fontId="5" fillId="3" borderId="30" xfId="2" applyNumberFormat="1" applyFill="1" applyBorder="1" applyAlignment="1" applyProtection="1">
      <alignment horizontal="center" vertical="top"/>
      <protection hidden="1"/>
    </xf>
    <xf numFmtId="168" fontId="5" fillId="6" borderId="30" xfId="2" applyNumberFormat="1" applyFill="1" applyBorder="1" applyAlignment="1" applyProtection="1">
      <alignment horizontal="center" vertical="top"/>
      <protection hidden="1"/>
    </xf>
    <xf numFmtId="168" fontId="7" fillId="3" borderId="25" xfId="2" applyNumberFormat="1" applyFont="1" applyFill="1" applyBorder="1" applyAlignment="1" applyProtection="1">
      <alignment horizontal="center" vertical="top"/>
      <protection hidden="1"/>
    </xf>
    <xf numFmtId="168" fontId="7" fillId="3" borderId="23" xfId="2" applyNumberFormat="1" applyFont="1" applyFill="1" applyBorder="1" applyAlignment="1" applyProtection="1">
      <alignment horizontal="center" vertical="top"/>
      <protection hidden="1"/>
    </xf>
    <xf numFmtId="3" fontId="0" fillId="0" borderId="0" xfId="4" applyNumberFormat="1" applyFont="1" applyFill="1"/>
    <xf numFmtId="0" fontId="7" fillId="2" borderId="22" xfId="2" applyFont="1" applyFill="1" applyBorder="1" applyAlignment="1" applyProtection="1">
      <alignment vertical="top" wrapText="1"/>
      <protection hidden="1"/>
    </xf>
    <xf numFmtId="167" fontId="5" fillId="0" borderId="58" xfId="3" applyNumberFormat="1" applyFont="1" applyFill="1" applyBorder="1"/>
    <xf numFmtId="167" fontId="5" fillId="0" borderId="59" xfId="3" applyNumberFormat="1" applyFont="1" applyFill="1" applyBorder="1"/>
    <xf numFmtId="167" fontId="5" fillId="0" borderId="0" xfId="3" applyNumberFormat="1" applyFont="1" applyFill="1"/>
    <xf numFmtId="49" fontId="4" fillId="3" borderId="42" xfId="0" applyNumberFormat="1" applyFont="1" applyFill="1" applyBorder="1" applyAlignment="1" applyProtection="1">
      <alignment wrapText="1"/>
      <protection locked="0"/>
    </xf>
    <xf numFmtId="49" fontId="4" fillId="3" borderId="34" xfId="0" applyNumberFormat="1" applyFont="1" applyFill="1" applyBorder="1" applyAlignment="1" applyProtection="1">
      <alignment wrapText="1"/>
      <protection locked="0"/>
    </xf>
    <xf numFmtId="49" fontId="4" fillId="3" borderId="43" xfId="0" applyNumberFormat="1" applyFont="1" applyFill="1" applyBorder="1" applyAlignment="1" applyProtection="1">
      <alignment wrapText="1"/>
      <protection locked="0"/>
    </xf>
    <xf numFmtId="0" fontId="7" fillId="2" borderId="46" xfId="1" applyFont="1" applyFill="1" applyBorder="1" applyAlignment="1" applyProtection="1">
      <alignment horizontal="left" vertical="top" wrapText="1"/>
      <protection hidden="1"/>
    </xf>
    <xf numFmtId="0" fontId="7" fillId="2" borderId="44" xfId="1" applyFont="1" applyFill="1" applyBorder="1" applyAlignment="1" applyProtection="1">
      <alignment horizontal="left" vertical="top" wrapText="1"/>
      <protection hidden="1"/>
    </xf>
    <xf numFmtId="0" fontId="7" fillId="3" borderId="22" xfId="2" applyFont="1" applyFill="1" applyBorder="1" applyAlignment="1" applyProtection="1">
      <alignment horizontal="left" vertical="top"/>
      <protection locked="0"/>
    </xf>
    <xf numFmtId="0" fontId="7" fillId="3" borderId="23" xfId="2" applyFont="1" applyFill="1" applyBorder="1" applyAlignment="1" applyProtection="1">
      <alignment horizontal="left" vertical="top"/>
      <protection locked="0"/>
    </xf>
    <xf numFmtId="0" fontId="25" fillId="2" borderId="0" xfId="6" applyFont="1" applyFill="1" applyAlignment="1" applyProtection="1">
      <alignment horizontal="center" vertical="center"/>
      <protection locked="0"/>
    </xf>
    <xf numFmtId="0" fontId="7" fillId="2" borderId="18" xfId="2" applyFont="1" applyFill="1" applyBorder="1" applyAlignment="1" applyProtection="1">
      <alignment horizontal="left" vertical="top"/>
      <protection hidden="1"/>
    </xf>
    <xf numFmtId="0" fontId="7" fillId="2" borderId="13" xfId="2" applyFont="1" applyFill="1" applyBorder="1" applyAlignment="1" applyProtection="1">
      <alignment horizontal="left" vertical="top"/>
      <protection hidden="1"/>
    </xf>
    <xf numFmtId="0" fontId="7" fillId="2" borderId="46" xfId="2" applyFont="1" applyFill="1" applyBorder="1" applyAlignment="1" applyProtection="1">
      <alignment horizontal="left" vertical="top" wrapText="1"/>
      <protection hidden="1"/>
    </xf>
    <xf numFmtId="0" fontId="7" fillId="2" borderId="44" xfId="2" applyFont="1" applyFill="1" applyBorder="1" applyAlignment="1" applyProtection="1">
      <alignment horizontal="left" vertical="top" wrapText="1"/>
      <protection hidden="1"/>
    </xf>
    <xf numFmtId="0" fontId="7" fillId="2" borderId="19" xfId="2" applyFont="1" applyFill="1" applyBorder="1" applyAlignment="1" applyProtection="1">
      <alignment horizontal="left" vertical="top" wrapText="1"/>
      <protection hidden="1"/>
    </xf>
    <xf numFmtId="0" fontId="7" fillId="2" borderId="40" xfId="2" applyFont="1" applyFill="1" applyBorder="1" applyAlignment="1" applyProtection="1">
      <alignment horizontal="left" vertical="top" wrapText="1"/>
      <protection hidden="1"/>
    </xf>
    <xf numFmtId="0" fontId="5" fillId="3" borderId="33" xfId="2" applyFill="1" applyBorder="1" applyAlignment="1" applyProtection="1">
      <alignment horizontal="left" vertical="top"/>
      <protection locked="0"/>
    </xf>
    <xf numFmtId="0" fontId="5" fillId="3" borderId="50" xfId="2" applyFill="1" applyBorder="1" applyAlignment="1" applyProtection="1">
      <alignment horizontal="left" vertical="top"/>
      <protection locked="0"/>
    </xf>
    <xf numFmtId="0" fontId="5" fillId="3" borderId="45" xfId="2" applyFill="1" applyBorder="1" applyAlignment="1" applyProtection="1">
      <alignment horizontal="left" vertical="top"/>
      <protection locked="0"/>
    </xf>
    <xf numFmtId="0" fontId="7" fillId="2" borderId="0" xfId="2" applyFont="1" applyFill="1" applyAlignment="1" applyProtection="1">
      <alignment horizontal="left" vertical="top" wrapText="1"/>
      <protection hidden="1"/>
    </xf>
    <xf numFmtId="0" fontId="7" fillId="2" borderId="20" xfId="1" applyFont="1" applyFill="1" applyBorder="1" applyAlignment="1" applyProtection="1">
      <alignment horizontal="left" vertical="top"/>
      <protection hidden="1"/>
    </xf>
    <xf numFmtId="0" fontId="7" fillId="2" borderId="21" xfId="1" applyFont="1" applyFill="1" applyBorder="1" applyAlignment="1" applyProtection="1">
      <alignment horizontal="left" vertical="top"/>
      <protection hidden="1"/>
    </xf>
    <xf numFmtId="0" fontId="8" fillId="2" borderId="0" xfId="2" applyFont="1" applyFill="1" applyAlignment="1" applyProtection="1">
      <alignment horizontal="left" vertical="top" wrapText="1"/>
      <protection hidden="1"/>
    </xf>
    <xf numFmtId="0" fontId="7" fillId="2" borderId="54" xfId="2" applyFont="1" applyFill="1" applyBorder="1" applyAlignment="1" applyProtection="1">
      <alignment horizontal="left" vertical="top" wrapText="1"/>
      <protection hidden="1"/>
    </xf>
    <xf numFmtId="0" fontId="7" fillId="2" borderId="46" xfId="2" applyFont="1" applyFill="1" applyBorder="1" applyAlignment="1" applyProtection="1">
      <alignment horizontal="left" vertical="top"/>
      <protection hidden="1"/>
    </xf>
    <xf numFmtId="0" fontId="7" fillId="2" borderId="54" xfId="2" applyFont="1" applyFill="1" applyBorder="1" applyAlignment="1" applyProtection="1">
      <alignment horizontal="left" vertical="top"/>
      <protection hidden="1"/>
    </xf>
    <xf numFmtId="0" fontId="7" fillId="2" borderId="22" xfId="2" applyFont="1" applyFill="1" applyBorder="1" applyAlignment="1" applyProtection="1">
      <alignment horizontal="left" vertical="top"/>
      <protection hidden="1"/>
    </xf>
    <xf numFmtId="0" fontId="7" fillId="2" borderId="23" xfId="2" applyFont="1" applyFill="1" applyBorder="1" applyAlignment="1" applyProtection="1">
      <alignment horizontal="left" vertical="top"/>
      <protection hidden="1"/>
    </xf>
    <xf numFmtId="0" fontId="7" fillId="2" borderId="24" xfId="2" applyFont="1" applyFill="1" applyBorder="1" applyAlignment="1" applyProtection="1">
      <alignment horizontal="left" vertical="top"/>
      <protection hidden="1"/>
    </xf>
    <xf numFmtId="0" fontId="5" fillId="3" borderId="48" xfId="2" applyFill="1" applyBorder="1" applyAlignment="1" applyProtection="1">
      <alignment horizontal="left" vertical="top"/>
      <protection locked="0"/>
    </xf>
    <xf numFmtId="0" fontId="5" fillId="3" borderId="49" xfId="2" applyFill="1" applyBorder="1" applyAlignment="1" applyProtection="1">
      <alignment horizontal="left" vertical="top"/>
      <protection locked="0"/>
    </xf>
    <xf numFmtId="0" fontId="5" fillId="3" borderId="52" xfId="2" applyFill="1" applyBorder="1" applyAlignment="1" applyProtection="1">
      <alignment horizontal="left" vertical="top"/>
      <protection locked="0"/>
    </xf>
    <xf numFmtId="0" fontId="14" fillId="3" borderId="31" xfId="0" quotePrefix="1" applyFont="1" applyFill="1" applyBorder="1" applyAlignment="1" applyProtection="1">
      <alignment wrapText="1"/>
      <protection locked="0"/>
    </xf>
    <xf numFmtId="0" fontId="14" fillId="3" borderId="32" xfId="0" applyFont="1" applyFill="1" applyBorder="1" applyAlignment="1" applyProtection="1">
      <alignment wrapText="1"/>
      <protection locked="0"/>
    </xf>
    <xf numFmtId="0" fontId="14" fillId="3" borderId="31" xfId="0" applyFont="1" applyFill="1" applyBorder="1" applyAlignment="1" applyProtection="1">
      <alignment wrapText="1"/>
      <protection locked="0"/>
    </xf>
    <xf numFmtId="0" fontId="14" fillId="2" borderId="31" xfId="0" applyFont="1" applyFill="1" applyBorder="1" applyAlignment="1" applyProtection="1">
      <alignment horizontal="center" wrapText="1"/>
      <protection hidden="1"/>
    </xf>
    <xf numFmtId="0" fontId="14" fillId="2" borderId="32" xfId="0" applyFont="1" applyFill="1" applyBorder="1" applyAlignment="1" applyProtection="1">
      <alignment horizontal="center" wrapText="1"/>
      <protection hidden="1"/>
    </xf>
    <xf numFmtId="0" fontId="14" fillId="3" borderId="35" xfId="0" quotePrefix="1" applyFont="1" applyFill="1" applyBorder="1" applyAlignment="1" applyProtection="1">
      <alignment wrapText="1"/>
      <protection locked="0"/>
    </xf>
    <xf numFmtId="0" fontId="14" fillId="3" borderId="36" xfId="0" applyFont="1" applyFill="1" applyBorder="1" applyAlignment="1" applyProtection="1">
      <alignment wrapText="1"/>
      <protection locked="0"/>
    </xf>
    <xf numFmtId="0" fontId="14" fillId="2" borderId="22" xfId="0" applyFont="1" applyFill="1" applyBorder="1" applyAlignment="1" applyProtection="1">
      <alignment wrapText="1"/>
      <protection hidden="1"/>
    </xf>
    <xf numFmtId="0" fontId="14" fillId="2" borderId="23" xfId="0" applyFont="1" applyFill="1" applyBorder="1" applyAlignment="1" applyProtection="1">
      <alignment wrapText="1"/>
      <protection hidden="1"/>
    </xf>
    <xf numFmtId="0" fontId="16" fillId="3" borderId="18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left" vertical="top" wrapText="1"/>
    </xf>
    <xf numFmtId="0" fontId="16" fillId="3" borderId="20" xfId="0" applyFont="1" applyFill="1" applyBorder="1" applyAlignment="1">
      <alignment horizontal="left" vertical="top" wrapText="1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21" xfId="0" applyFont="1" applyFill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40" xfId="0" applyFont="1" applyFill="1" applyBorder="1" applyAlignment="1" applyProtection="1">
      <alignment horizontal="left" vertical="top" wrapText="1"/>
      <protection locked="0"/>
    </xf>
    <xf numFmtId="0" fontId="4" fillId="3" borderId="41" xfId="0" applyFont="1" applyFill="1" applyBorder="1" applyAlignment="1" applyProtection="1">
      <alignment horizontal="left" vertical="top" wrapText="1"/>
      <protection locked="0"/>
    </xf>
    <xf numFmtId="0" fontId="12" fillId="3" borderId="18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21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/>
    </xf>
    <xf numFmtId="0" fontId="12" fillId="3" borderId="40" xfId="0" applyFont="1" applyFill="1" applyBorder="1" applyAlignment="1">
      <alignment horizontal="left"/>
    </xf>
    <xf numFmtId="0" fontId="12" fillId="3" borderId="41" xfId="0" applyFont="1" applyFill="1" applyBorder="1" applyAlignment="1">
      <alignment horizontal="left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left"/>
      <protection locked="0"/>
    </xf>
    <xf numFmtId="0" fontId="14" fillId="3" borderId="35" xfId="0" applyFont="1" applyFill="1" applyBorder="1" applyAlignment="1" applyProtection="1">
      <alignment wrapText="1"/>
      <protection locked="0"/>
    </xf>
    <xf numFmtId="0" fontId="11" fillId="2" borderId="22" xfId="0" applyFont="1" applyFill="1" applyBorder="1" applyAlignment="1" applyProtection="1">
      <alignment wrapText="1"/>
      <protection hidden="1"/>
    </xf>
    <xf numFmtId="0" fontId="11" fillId="2" borderId="23" xfId="0" applyFont="1" applyFill="1" applyBorder="1" applyAlignment="1" applyProtection="1">
      <alignment wrapText="1"/>
      <protection hidden="1"/>
    </xf>
    <xf numFmtId="0" fontId="10" fillId="2" borderId="22" xfId="0" applyFont="1" applyFill="1" applyBorder="1" applyAlignment="1" applyProtection="1">
      <alignment horizontal="left" vertical="top" wrapText="1"/>
      <protection hidden="1"/>
    </xf>
    <xf numFmtId="0" fontId="10" fillId="2" borderId="39" xfId="0" applyFont="1" applyFill="1" applyBorder="1" applyAlignment="1" applyProtection="1">
      <alignment horizontal="left" vertical="top" wrapText="1"/>
      <protection hidden="1"/>
    </xf>
    <xf numFmtId="0" fontId="14" fillId="3" borderId="27" xfId="0" quotePrefix="1" applyFont="1" applyFill="1" applyBorder="1" applyAlignment="1" applyProtection="1">
      <alignment wrapText="1"/>
      <protection locked="0"/>
    </xf>
    <xf numFmtId="0" fontId="14" fillId="3" borderId="28" xfId="0" applyFont="1" applyFill="1" applyBorder="1" applyAlignment="1" applyProtection="1">
      <alignment wrapText="1"/>
      <protection locked="0"/>
    </xf>
    <xf numFmtId="0" fontId="10" fillId="2" borderId="23" xfId="0" applyFont="1" applyFill="1" applyBorder="1" applyAlignment="1" applyProtection="1">
      <alignment horizontal="left" vertical="top" wrapText="1"/>
      <protection hidden="1"/>
    </xf>
    <xf numFmtId="0" fontId="14" fillId="2" borderId="35" xfId="0" applyFont="1" applyFill="1" applyBorder="1" applyAlignment="1" applyProtection="1">
      <alignment horizontal="center" wrapText="1"/>
      <protection hidden="1"/>
    </xf>
    <xf numFmtId="0" fontId="14" fillId="2" borderId="36" xfId="0" applyFont="1" applyFill="1" applyBorder="1" applyAlignment="1" applyProtection="1">
      <alignment horizontal="center" wrapText="1"/>
      <protection hidden="1"/>
    </xf>
    <xf numFmtId="0" fontId="10" fillId="2" borderId="22" xfId="0" applyFont="1" applyFill="1" applyBorder="1" applyAlignment="1" applyProtection="1">
      <alignment vertical="top" wrapText="1"/>
      <protection hidden="1"/>
    </xf>
    <xf numFmtId="0" fontId="10" fillId="2" borderId="23" xfId="0" applyFont="1" applyFill="1" applyBorder="1" applyAlignment="1" applyProtection="1">
      <alignment vertical="top" wrapText="1"/>
      <protection hidden="1"/>
    </xf>
    <xf numFmtId="0" fontId="14" fillId="2" borderId="27" xfId="0" applyFont="1" applyFill="1" applyBorder="1" applyAlignment="1" applyProtection="1">
      <alignment horizontal="center" wrapText="1"/>
      <protection hidden="1"/>
    </xf>
    <xf numFmtId="0" fontId="14" fillId="2" borderId="28" xfId="0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12" fillId="2" borderId="25" xfId="0" applyFont="1" applyFill="1" applyBorder="1" applyAlignment="1" applyProtection="1">
      <alignment wrapText="1"/>
      <protection hidden="1"/>
    </xf>
    <xf numFmtId="0" fontId="12" fillId="2" borderId="22" xfId="0" applyFont="1" applyFill="1" applyBorder="1" applyAlignment="1" applyProtection="1">
      <alignment wrapText="1"/>
      <protection hidden="1"/>
    </xf>
    <xf numFmtId="0" fontId="17" fillId="2" borderId="24" xfId="0" applyFont="1" applyFill="1" applyBorder="1" applyAlignment="1" applyProtection="1">
      <alignment wrapText="1"/>
      <protection hidden="1"/>
    </xf>
    <xf numFmtId="0" fontId="0" fillId="2" borderId="23" xfId="0" applyFill="1" applyBorder="1" applyAlignment="1" applyProtection="1">
      <alignment wrapText="1"/>
      <protection hidden="1"/>
    </xf>
    <xf numFmtId="44" fontId="4" fillId="2" borderId="24" xfId="0" applyNumberFormat="1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44" fontId="4" fillId="2" borderId="0" xfId="0" applyNumberFormat="1" applyFont="1" applyFill="1" applyBorder="1" applyAlignment="1" applyProtection="1">
      <alignment wrapText="1"/>
      <protection hidden="1"/>
    </xf>
  </cellXfs>
  <cellStyles count="7">
    <cellStyle name="Hyperlink" xfId="5" builtinId="8"/>
    <cellStyle name="Komma" xfId="4" builtinId="3"/>
    <cellStyle name="Komma 2" xfId="3" xr:uid="{00000000-0005-0000-0000-000001000000}"/>
    <cellStyle name="Standaard" xfId="0" builtinId="0"/>
    <cellStyle name="Standaard 2" xfId="1" xr:uid="{00000000-0005-0000-0000-000003000000}"/>
    <cellStyle name="Standaard 3" xfId="2" xr:uid="{00000000-0005-0000-0000-000004000000}"/>
    <cellStyle name="Standaard 4" xfId="6" xr:uid="{D6B60414-8C63-47E0-8A7C-7B1BA98E67F9}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28443</xdr:colOff>
      <xdr:row>18</xdr:row>
      <xdr:rowOff>47625</xdr:rowOff>
    </xdr:from>
    <xdr:to>
      <xdr:col>1</xdr:col>
      <xdr:colOff>28443</xdr:colOff>
      <xdr:row>29</xdr:row>
      <xdr:rowOff>22006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D562A0-04DE-43EA-823C-9597CF26F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618" y="2524125"/>
          <a:ext cx="0" cy="1755556"/>
        </a:xfrm>
        <a:prstGeom prst="rect">
          <a:avLst/>
        </a:prstGeom>
      </xdr:spPr>
    </xdr:pic>
    <xdr:clientData/>
  </xdr:twoCellAnchor>
  <xdr:twoCellAnchor editAs="oneCell">
    <xdr:from>
      <xdr:col>1</xdr:col>
      <xdr:colOff>218694</xdr:colOff>
      <xdr:row>35</xdr:row>
      <xdr:rowOff>1588</xdr:rowOff>
    </xdr:from>
    <xdr:to>
      <xdr:col>1</xdr:col>
      <xdr:colOff>218694</xdr:colOff>
      <xdr:row>43</xdr:row>
      <xdr:rowOff>103291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473E08D-2F2D-44DB-8B5E-9E02074F6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5869" y="5230813"/>
          <a:ext cx="0" cy="1397103"/>
        </a:xfrm>
        <a:prstGeom prst="rect">
          <a:avLst/>
        </a:prstGeom>
      </xdr:spPr>
    </xdr:pic>
    <xdr:clientData/>
  </xdr:twoCellAnchor>
  <xdr:twoCellAnchor editAs="oneCell">
    <xdr:from>
      <xdr:col>6</xdr:col>
      <xdr:colOff>408821</xdr:colOff>
      <xdr:row>35</xdr:row>
      <xdr:rowOff>11113</xdr:rowOff>
    </xdr:from>
    <xdr:to>
      <xdr:col>6</xdr:col>
      <xdr:colOff>408821</xdr:colOff>
      <xdr:row>43</xdr:row>
      <xdr:rowOff>96189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D5EA03D-8BB5-4478-8CF0-BBD2D432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71121" y="5240338"/>
          <a:ext cx="0" cy="1380476"/>
        </a:xfrm>
        <a:prstGeom prst="rect">
          <a:avLst/>
        </a:prstGeom>
      </xdr:spPr>
    </xdr:pic>
    <xdr:clientData/>
  </xdr:twoCellAnchor>
  <xdr:twoCellAnchor editAs="oneCell">
    <xdr:from>
      <xdr:col>12</xdr:col>
      <xdr:colOff>124747</xdr:colOff>
      <xdr:row>34</xdr:row>
      <xdr:rowOff>153986</xdr:rowOff>
    </xdr:from>
    <xdr:to>
      <xdr:col>12</xdr:col>
      <xdr:colOff>124747</xdr:colOff>
      <xdr:row>39</xdr:row>
      <xdr:rowOff>146049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BD79CD1-FCD1-4ED6-8AAB-76300D71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73197" y="5221286"/>
          <a:ext cx="0" cy="801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0</xdr:colOff>
      <xdr:row>82</xdr:row>
      <xdr:rowOff>113795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9DF40B09-9B1D-4638-AF6D-6DC853404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11773404"/>
          <a:ext cx="0" cy="12186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14285</xdr:rowOff>
    </xdr:from>
    <xdr:to>
      <xdr:col>1</xdr:col>
      <xdr:colOff>0</xdr:colOff>
      <xdr:row>90</xdr:row>
      <xdr:rowOff>61722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C6FDD88A-E78C-4A4F-BAF8-3656B160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14044610"/>
          <a:ext cx="0" cy="1504762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28575</xdr:colOff>
      <xdr:row>4</xdr:row>
      <xdr:rowOff>3810</xdr:rowOff>
    </xdr:to>
    <xdr:pic>
      <xdr:nvPicPr>
        <xdr:cNvPr id="8" name="Afbeelding 7" descr="logo-3_rgb_def-300x73">
          <a:extLst>
            <a:ext uri="{FF2B5EF4-FFF2-40B4-BE49-F238E27FC236}">
              <a16:creationId xmlns:a16="http://schemas.microsoft.com/office/drawing/2014/main" id="{D17A8F7C-6E0B-4D53-8899-D260454F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0"/>
          <a:ext cx="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6</xdr:col>
      <xdr:colOff>79198</xdr:colOff>
      <xdr:row>28</xdr:row>
      <xdr:rowOff>142021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507C87C2-F3F1-42E4-977E-DC3E4D712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2476500"/>
          <a:ext cx="2984323" cy="17612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15242</xdr:rowOff>
    </xdr:from>
    <xdr:to>
      <xdr:col>5</xdr:col>
      <xdr:colOff>352805</xdr:colOff>
      <xdr:row>42</xdr:row>
      <xdr:rowOff>116945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85869EFC-7646-4A23-868B-6656CA299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5082542"/>
          <a:ext cx="2676905" cy="1397103"/>
        </a:xfrm>
        <a:prstGeom prst="rect">
          <a:avLst/>
        </a:prstGeom>
      </xdr:spPr>
    </xdr:pic>
    <xdr:clientData/>
  </xdr:twoCellAnchor>
  <xdr:twoCellAnchor editAs="oneCell">
    <xdr:from>
      <xdr:col>6</xdr:col>
      <xdr:colOff>190127</xdr:colOff>
      <xdr:row>34</xdr:row>
      <xdr:rowOff>24767</xdr:rowOff>
    </xdr:from>
    <xdr:to>
      <xdr:col>11</xdr:col>
      <xdr:colOff>149606</xdr:colOff>
      <xdr:row>42</xdr:row>
      <xdr:rowOff>109843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B80B1E5F-213D-42AE-B67D-AC0045AEF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52427" y="5092067"/>
          <a:ext cx="2864604" cy="1380476"/>
        </a:xfrm>
        <a:prstGeom prst="rect">
          <a:avLst/>
        </a:prstGeom>
      </xdr:spPr>
    </xdr:pic>
    <xdr:clientData/>
  </xdr:twoCellAnchor>
  <xdr:twoCellAnchor editAs="oneCell">
    <xdr:from>
      <xdr:col>11</xdr:col>
      <xdr:colOff>500413</xdr:colOff>
      <xdr:row>34</xdr:row>
      <xdr:rowOff>0</xdr:rowOff>
    </xdr:from>
    <xdr:to>
      <xdr:col>15</xdr:col>
      <xdr:colOff>774938</xdr:colOff>
      <xdr:row>38</xdr:row>
      <xdr:rowOff>159703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E459D97-B959-41D7-8DB6-FD8240EB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67838" y="5067300"/>
          <a:ext cx="2598625" cy="8074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38546</xdr:rowOff>
    </xdr:from>
    <xdr:to>
      <xdr:col>9</xdr:col>
      <xdr:colOff>437486</xdr:colOff>
      <xdr:row>90</xdr:row>
      <xdr:rowOff>85983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EE55A59-2A3F-459F-BB05-CFA423C47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175" y="14068871"/>
          <a:ext cx="5085686" cy="1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1302522</xdr:colOff>
      <xdr:row>0</xdr:row>
      <xdr:rowOff>312420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562634-0F5D-419E-A446-906A7D520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302522" cy="312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edrijfsvoering\Financieel\Administrateurs%20ZAPP\Werkbeschrijvingen\Nieuw%20MK\Projecten\Budget_DAEB_ENG_update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Thijs01\Downloads\Begroting_DAEB_N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-02\h-$\LGiese01\Desktop\Staatssteun\20221107%20aanpassingen%20JZ_versie%201_Begroting_DAEB_NL_update_0208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iese01\AppData\Local\Microsoft\Windows\INetCache\Content.Outlook\EJ2CCOON\Begroting%20DAEB%20(N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anation"/>
      <sheetName val="Staff"/>
      <sheetName val="Budget"/>
      <sheetName val="hulpsheets"/>
    </sheetNames>
    <sheetDataSet>
      <sheetData sheetId="0" refreshError="1"/>
      <sheetData sheetId="1" refreshError="1"/>
      <sheetData sheetId="2"/>
      <sheetData sheetId="3">
        <row r="1">
          <cell r="A1" t="str">
            <v>NFU</v>
          </cell>
          <cell r="J1" t="str">
            <v>Implementation</v>
          </cell>
        </row>
        <row r="2">
          <cell r="A2" t="str">
            <v>VSNU</v>
          </cell>
          <cell r="J2" t="str">
            <v>Open Access publication</v>
          </cell>
        </row>
        <row r="3">
          <cell r="A3" t="str">
            <v>Other</v>
          </cell>
          <cell r="J3" t="str">
            <v>FAIRness</v>
          </cell>
        </row>
        <row r="4">
          <cell r="J4" t="str">
            <v>Data stewardship</v>
          </cell>
        </row>
        <row r="5">
          <cell r="J5" t="str">
            <v>Standardisation (SNOMED, LOINC, etc.)</v>
          </cell>
        </row>
        <row r="6">
          <cell r="J6" t="str">
            <v>Benchfee</v>
          </cell>
        </row>
        <row r="7">
          <cell r="J7" t="str">
            <v>Outsourcing</v>
          </cell>
        </row>
        <row r="8">
          <cell r="J8" t="str">
            <v>Advice</v>
          </cell>
        </row>
        <row r="9">
          <cell r="J9" t="str">
            <v>Others, please specify in description</v>
          </cell>
        </row>
        <row r="14">
          <cell r="A14" t="str">
            <v>Aantal maanden</v>
          </cell>
          <cell r="B14" t="str">
            <v>Promovendus</v>
          </cell>
          <cell r="C14" t="str">
            <v>Sr.wet. Medewerker</v>
          </cell>
          <cell r="D14" t="str">
            <v>NWP-MBO</v>
          </cell>
          <cell r="E14" t="str">
            <v>NWP-HBO</v>
          </cell>
          <cell r="F14" t="str">
            <v>NWP-Academisch</v>
          </cell>
          <cell r="H14" t="str">
            <v>Aantal maanden</v>
          </cell>
          <cell r="I14" t="str">
            <v>Promovendus</v>
          </cell>
          <cell r="J14" t="str">
            <v>PostDoc</v>
          </cell>
          <cell r="K14" t="str">
            <v>(Arts) onderzoeker</v>
          </cell>
          <cell r="L14" t="str">
            <v>NWP-MBO</v>
          </cell>
          <cell r="M14" t="str">
            <v>NWP-HBO</v>
          </cell>
          <cell r="N14" t="str">
            <v>NWP-Academisch</v>
          </cell>
        </row>
        <row r="15">
          <cell r="A15">
            <v>1</v>
          </cell>
          <cell r="B15">
            <v>4120</v>
          </cell>
          <cell r="C15">
            <v>6443</v>
          </cell>
          <cell r="D15">
            <v>4799</v>
          </cell>
          <cell r="E15">
            <v>5767</v>
          </cell>
          <cell r="F15">
            <v>6902</v>
          </cell>
          <cell r="H15">
            <v>1</v>
          </cell>
          <cell r="I15">
            <v>4265</v>
          </cell>
          <cell r="J15">
            <v>7085</v>
          </cell>
          <cell r="K15">
            <v>5921</v>
          </cell>
          <cell r="L15">
            <v>4940</v>
          </cell>
          <cell r="M15">
            <v>5921</v>
          </cell>
          <cell r="N15">
            <v>7085</v>
          </cell>
        </row>
        <row r="16">
          <cell r="A16">
            <v>2</v>
          </cell>
          <cell r="B16">
            <v>8239</v>
          </cell>
          <cell r="C16">
            <v>12886</v>
          </cell>
          <cell r="D16">
            <v>9598</v>
          </cell>
          <cell r="E16">
            <v>11533</v>
          </cell>
          <cell r="F16">
            <v>13803</v>
          </cell>
          <cell r="H16">
            <v>2</v>
          </cell>
          <cell r="I16">
            <v>8531</v>
          </cell>
          <cell r="J16">
            <v>14170</v>
          </cell>
          <cell r="K16">
            <v>11841</v>
          </cell>
          <cell r="L16">
            <v>9880</v>
          </cell>
          <cell r="M16">
            <v>11841</v>
          </cell>
          <cell r="N16">
            <v>14170</v>
          </cell>
        </row>
        <row r="17">
          <cell r="A17">
            <v>3</v>
          </cell>
          <cell r="B17">
            <v>12359</v>
          </cell>
          <cell r="C17">
            <v>19238</v>
          </cell>
          <cell r="D17">
            <v>14397</v>
          </cell>
          <cell r="E17">
            <v>17300</v>
          </cell>
          <cell r="F17">
            <v>20705</v>
          </cell>
          <cell r="H17">
            <v>3</v>
          </cell>
          <cell r="I17">
            <v>12796</v>
          </cell>
          <cell r="J17">
            <v>21254</v>
          </cell>
          <cell r="K17">
            <v>17762</v>
          </cell>
          <cell r="L17">
            <v>14820</v>
          </cell>
          <cell r="M17">
            <v>17762</v>
          </cell>
          <cell r="N17">
            <v>21254</v>
          </cell>
        </row>
        <row r="18">
          <cell r="A18">
            <v>4</v>
          </cell>
          <cell r="B18">
            <v>16478</v>
          </cell>
          <cell r="C18">
            <v>25771</v>
          </cell>
          <cell r="D18">
            <v>19195</v>
          </cell>
          <cell r="E18">
            <v>23067</v>
          </cell>
          <cell r="F18">
            <v>27606</v>
          </cell>
          <cell r="H18">
            <v>4</v>
          </cell>
          <cell r="I18">
            <v>17062</v>
          </cell>
          <cell r="J18">
            <v>28339</v>
          </cell>
          <cell r="K18">
            <v>23683</v>
          </cell>
          <cell r="L18">
            <v>19759</v>
          </cell>
          <cell r="M18">
            <v>23683</v>
          </cell>
          <cell r="N18">
            <v>28339</v>
          </cell>
        </row>
        <row r="19">
          <cell r="A19">
            <v>5</v>
          </cell>
          <cell r="B19">
            <v>20598</v>
          </cell>
          <cell r="C19">
            <v>32214</v>
          </cell>
          <cell r="D19">
            <v>23994</v>
          </cell>
          <cell r="E19">
            <v>28833</v>
          </cell>
          <cell r="F19">
            <v>34508</v>
          </cell>
          <cell r="H19">
            <v>5</v>
          </cell>
          <cell r="I19">
            <v>21327</v>
          </cell>
          <cell r="J19">
            <v>35424</v>
          </cell>
          <cell r="K19">
            <v>29603</v>
          </cell>
          <cell r="L19">
            <v>24699</v>
          </cell>
          <cell r="M19">
            <v>29603</v>
          </cell>
          <cell r="N19">
            <v>35424</v>
          </cell>
        </row>
        <row r="20">
          <cell r="A20">
            <v>6</v>
          </cell>
          <cell r="B20">
            <v>24717</v>
          </cell>
          <cell r="C20">
            <v>38657</v>
          </cell>
          <cell r="D20">
            <v>28793</v>
          </cell>
          <cell r="E20">
            <v>34600</v>
          </cell>
          <cell r="F20">
            <v>41410</v>
          </cell>
          <cell r="H20">
            <v>6</v>
          </cell>
          <cell r="I20">
            <v>25593</v>
          </cell>
          <cell r="J20">
            <v>42509</v>
          </cell>
          <cell r="K20">
            <v>35524</v>
          </cell>
          <cell r="L20">
            <v>29639</v>
          </cell>
          <cell r="M20">
            <v>35524</v>
          </cell>
          <cell r="N20">
            <v>42509</v>
          </cell>
        </row>
        <row r="21">
          <cell r="A21">
            <v>7</v>
          </cell>
          <cell r="B21">
            <v>28837</v>
          </cell>
          <cell r="C21">
            <v>45099</v>
          </cell>
          <cell r="D21">
            <v>33592</v>
          </cell>
          <cell r="E21">
            <v>40367</v>
          </cell>
          <cell r="F21">
            <v>48311</v>
          </cell>
          <cell r="H21">
            <v>7</v>
          </cell>
          <cell r="I21">
            <v>29858</v>
          </cell>
          <cell r="J21">
            <v>49593</v>
          </cell>
          <cell r="K21">
            <v>41445</v>
          </cell>
          <cell r="L21">
            <v>34579</v>
          </cell>
          <cell r="M21">
            <v>41445</v>
          </cell>
          <cell r="N21">
            <v>49593</v>
          </cell>
        </row>
        <row r="22">
          <cell r="A22">
            <v>8</v>
          </cell>
          <cell r="B22">
            <v>32956</v>
          </cell>
          <cell r="C22">
            <v>51542</v>
          </cell>
          <cell r="D22">
            <v>38391</v>
          </cell>
          <cell r="E22">
            <v>46133</v>
          </cell>
          <cell r="F22">
            <v>55213</v>
          </cell>
          <cell r="H22">
            <v>8</v>
          </cell>
          <cell r="I22">
            <v>34123</v>
          </cell>
          <cell r="J22">
            <v>56678</v>
          </cell>
          <cell r="K22">
            <v>47365</v>
          </cell>
          <cell r="L22">
            <v>39519</v>
          </cell>
          <cell r="M22">
            <v>47365</v>
          </cell>
          <cell r="N22">
            <v>56678</v>
          </cell>
        </row>
        <row r="23">
          <cell r="A23">
            <v>9</v>
          </cell>
          <cell r="B23">
            <v>37076</v>
          </cell>
          <cell r="C23">
            <v>57985</v>
          </cell>
          <cell r="D23">
            <v>43190</v>
          </cell>
          <cell r="E23">
            <v>51900</v>
          </cell>
          <cell r="F23">
            <v>62114</v>
          </cell>
          <cell r="H23">
            <v>9</v>
          </cell>
          <cell r="I23">
            <v>38389</v>
          </cell>
          <cell r="J23">
            <v>63763</v>
          </cell>
          <cell r="K23">
            <v>53286</v>
          </cell>
          <cell r="L23">
            <v>44459</v>
          </cell>
          <cell r="M23">
            <v>53286</v>
          </cell>
          <cell r="N23">
            <v>63763</v>
          </cell>
        </row>
        <row r="24">
          <cell r="A24">
            <v>10</v>
          </cell>
          <cell r="B24">
            <v>41195</v>
          </cell>
          <cell r="C24">
            <v>64428</v>
          </cell>
          <cell r="D24">
            <v>47988</v>
          </cell>
          <cell r="E24">
            <v>57667</v>
          </cell>
          <cell r="F24">
            <v>69016</v>
          </cell>
          <cell r="H24">
            <v>10</v>
          </cell>
          <cell r="I24">
            <v>42654</v>
          </cell>
          <cell r="J24">
            <v>70848</v>
          </cell>
          <cell r="K24">
            <v>59207</v>
          </cell>
          <cell r="L24">
            <v>49398</v>
          </cell>
          <cell r="M24">
            <v>59207</v>
          </cell>
          <cell r="N24">
            <v>70848</v>
          </cell>
        </row>
        <row r="25">
          <cell r="A25">
            <v>11</v>
          </cell>
          <cell r="B25">
            <v>45315</v>
          </cell>
          <cell r="C25">
            <v>70870</v>
          </cell>
          <cell r="D25">
            <v>52787</v>
          </cell>
          <cell r="E25">
            <v>63433</v>
          </cell>
          <cell r="F25">
            <v>75917</v>
          </cell>
          <cell r="H25">
            <v>11</v>
          </cell>
          <cell r="I25">
            <v>46920</v>
          </cell>
          <cell r="J25">
            <v>77932</v>
          </cell>
          <cell r="K25">
            <v>65127</v>
          </cell>
          <cell r="L25">
            <v>54338</v>
          </cell>
          <cell r="M25">
            <v>65127</v>
          </cell>
          <cell r="N25">
            <v>77932</v>
          </cell>
        </row>
        <row r="26">
          <cell r="A26">
            <v>12</v>
          </cell>
          <cell r="B26">
            <v>53554</v>
          </cell>
          <cell r="C26">
            <v>83756</v>
          </cell>
          <cell r="D26">
            <v>62385</v>
          </cell>
          <cell r="E26">
            <v>74967</v>
          </cell>
          <cell r="F26">
            <v>89721</v>
          </cell>
          <cell r="H26">
            <v>12</v>
          </cell>
          <cell r="I26">
            <v>55450</v>
          </cell>
          <cell r="J26">
            <v>92102</v>
          </cell>
          <cell r="K26">
            <v>76969</v>
          </cell>
          <cell r="L26">
            <v>64218</v>
          </cell>
          <cell r="M26">
            <v>76969</v>
          </cell>
          <cell r="N26">
            <v>92102</v>
          </cell>
        </row>
        <row r="27">
          <cell r="A27">
            <v>13</v>
          </cell>
          <cell r="B27">
            <v>58965</v>
          </cell>
          <cell r="C27">
            <v>90945</v>
          </cell>
          <cell r="D27">
            <v>67739</v>
          </cell>
          <cell r="E27">
            <v>81404</v>
          </cell>
          <cell r="F27">
            <v>97422</v>
          </cell>
          <cell r="H27">
            <v>13</v>
          </cell>
          <cell r="I27">
            <v>61018</v>
          </cell>
          <cell r="J27">
            <v>100007</v>
          </cell>
          <cell r="K27">
            <v>83575</v>
          </cell>
          <cell r="L27">
            <v>69730</v>
          </cell>
          <cell r="M27">
            <v>83575</v>
          </cell>
          <cell r="N27">
            <v>100007</v>
          </cell>
        </row>
        <row r="28">
          <cell r="A28">
            <v>14</v>
          </cell>
          <cell r="B28">
            <v>64376</v>
          </cell>
          <cell r="C28">
            <v>98133</v>
          </cell>
          <cell r="D28">
            <v>73094</v>
          </cell>
          <cell r="E28">
            <v>87836</v>
          </cell>
          <cell r="F28">
            <v>105122</v>
          </cell>
          <cell r="H28">
            <v>14</v>
          </cell>
          <cell r="I28">
            <v>66586</v>
          </cell>
          <cell r="J28">
            <v>107912</v>
          </cell>
          <cell r="K28">
            <v>90181</v>
          </cell>
          <cell r="L28">
            <v>75241</v>
          </cell>
          <cell r="M28">
            <v>90181</v>
          </cell>
          <cell r="N28">
            <v>107912</v>
          </cell>
        </row>
        <row r="29">
          <cell r="A29">
            <v>15</v>
          </cell>
          <cell r="B29">
            <v>69787</v>
          </cell>
          <cell r="C29">
            <v>105322</v>
          </cell>
          <cell r="D29">
            <v>78448</v>
          </cell>
          <cell r="E29">
            <v>94270</v>
          </cell>
          <cell r="F29">
            <v>112823</v>
          </cell>
          <cell r="H29">
            <v>15</v>
          </cell>
          <cell r="I29">
            <v>72154</v>
          </cell>
          <cell r="J29">
            <v>115817</v>
          </cell>
          <cell r="K29">
            <v>96787</v>
          </cell>
          <cell r="L29">
            <v>80753</v>
          </cell>
          <cell r="M29">
            <v>96787</v>
          </cell>
          <cell r="N29">
            <v>115817</v>
          </cell>
        </row>
        <row r="30">
          <cell r="A30">
            <v>16</v>
          </cell>
          <cell r="B30">
            <v>75198</v>
          </cell>
          <cell r="C30">
            <v>112510</v>
          </cell>
          <cell r="D30">
            <v>83802</v>
          </cell>
          <cell r="E30">
            <v>100704</v>
          </cell>
          <cell r="F30">
            <v>120523</v>
          </cell>
          <cell r="H30">
            <v>16</v>
          </cell>
          <cell r="I30">
            <v>77722</v>
          </cell>
          <cell r="J30">
            <v>123721</v>
          </cell>
          <cell r="K30">
            <v>103393</v>
          </cell>
          <cell r="L30">
            <v>86265</v>
          </cell>
          <cell r="M30">
            <v>103393</v>
          </cell>
          <cell r="N30">
            <v>123721</v>
          </cell>
        </row>
        <row r="31">
          <cell r="A31">
            <v>17</v>
          </cell>
          <cell r="B31">
            <v>80609</v>
          </cell>
          <cell r="C31">
            <v>119699</v>
          </cell>
          <cell r="D31">
            <v>89157</v>
          </cell>
          <cell r="E31">
            <v>107138</v>
          </cell>
          <cell r="F31">
            <v>128224</v>
          </cell>
          <cell r="H31">
            <v>17</v>
          </cell>
          <cell r="I31">
            <v>83290</v>
          </cell>
          <cell r="J31">
            <v>131626</v>
          </cell>
          <cell r="K31">
            <v>109999</v>
          </cell>
          <cell r="L31">
            <v>91776</v>
          </cell>
          <cell r="M31">
            <v>109999</v>
          </cell>
          <cell r="N31">
            <v>131626</v>
          </cell>
        </row>
        <row r="32">
          <cell r="A32">
            <v>18</v>
          </cell>
          <cell r="B32">
            <v>86020</v>
          </cell>
          <cell r="C32">
            <v>126888</v>
          </cell>
          <cell r="D32">
            <v>94511</v>
          </cell>
          <cell r="E32">
            <v>113573</v>
          </cell>
          <cell r="F32">
            <v>135924</v>
          </cell>
          <cell r="H32">
            <v>18</v>
          </cell>
          <cell r="I32">
            <v>88858</v>
          </cell>
          <cell r="J32">
            <v>139531</v>
          </cell>
          <cell r="K32">
            <v>116606</v>
          </cell>
          <cell r="L32">
            <v>97288</v>
          </cell>
          <cell r="M32">
            <v>116606</v>
          </cell>
          <cell r="N32">
            <v>139531</v>
          </cell>
        </row>
        <row r="33">
          <cell r="A33">
            <v>19</v>
          </cell>
          <cell r="B33">
            <v>91430</v>
          </cell>
          <cell r="C33">
            <v>134076</v>
          </cell>
          <cell r="D33">
            <v>99865</v>
          </cell>
          <cell r="E33">
            <v>120007</v>
          </cell>
          <cell r="F33">
            <v>143625</v>
          </cell>
          <cell r="H33">
            <v>19</v>
          </cell>
          <cell r="I33">
            <v>94425</v>
          </cell>
          <cell r="J33">
            <v>147436</v>
          </cell>
          <cell r="K33">
            <v>123212</v>
          </cell>
          <cell r="L33">
            <v>102800</v>
          </cell>
          <cell r="M33">
            <v>123212</v>
          </cell>
          <cell r="N33">
            <v>147436</v>
          </cell>
        </row>
        <row r="34">
          <cell r="A34">
            <v>20</v>
          </cell>
          <cell r="B34">
            <v>96841</v>
          </cell>
          <cell r="C34">
            <v>141265</v>
          </cell>
          <cell r="D34">
            <v>105220</v>
          </cell>
          <cell r="E34">
            <v>126441</v>
          </cell>
          <cell r="F34">
            <v>151325</v>
          </cell>
          <cell r="H34">
            <v>20</v>
          </cell>
          <cell r="I34">
            <v>99993</v>
          </cell>
          <cell r="J34">
            <v>155341</v>
          </cell>
          <cell r="K34">
            <v>129818</v>
          </cell>
          <cell r="L34">
            <v>108311</v>
          </cell>
          <cell r="M34">
            <v>129818</v>
          </cell>
          <cell r="N34">
            <v>155341</v>
          </cell>
        </row>
        <row r="35">
          <cell r="A35">
            <v>21</v>
          </cell>
          <cell r="B35">
            <v>102252</v>
          </cell>
          <cell r="C35">
            <v>148453</v>
          </cell>
          <cell r="D35">
            <v>110574</v>
          </cell>
          <cell r="E35">
            <v>132875</v>
          </cell>
          <cell r="F35">
            <v>159026</v>
          </cell>
          <cell r="H35">
            <v>21</v>
          </cell>
          <cell r="I35">
            <v>105561</v>
          </cell>
          <cell r="J35">
            <v>163246</v>
          </cell>
          <cell r="K35">
            <v>136424</v>
          </cell>
          <cell r="L35">
            <v>113823</v>
          </cell>
          <cell r="M35">
            <v>136424</v>
          </cell>
          <cell r="N35">
            <v>163246</v>
          </cell>
        </row>
        <row r="36">
          <cell r="A36">
            <v>22</v>
          </cell>
          <cell r="B36">
            <v>107663</v>
          </cell>
          <cell r="C36">
            <v>155642</v>
          </cell>
          <cell r="D36">
            <v>115928</v>
          </cell>
          <cell r="E36">
            <v>139310</v>
          </cell>
          <cell r="F36">
            <v>166726</v>
          </cell>
          <cell r="H36">
            <v>22</v>
          </cell>
          <cell r="I36">
            <v>111129</v>
          </cell>
          <cell r="J36">
            <v>171150</v>
          </cell>
          <cell r="K36">
            <v>143030</v>
          </cell>
          <cell r="L36">
            <v>119335</v>
          </cell>
          <cell r="M36">
            <v>143030</v>
          </cell>
          <cell r="N36">
            <v>171150</v>
          </cell>
        </row>
        <row r="37">
          <cell r="A37">
            <v>23</v>
          </cell>
          <cell r="B37">
            <v>113074</v>
          </cell>
          <cell r="C37">
            <v>162830</v>
          </cell>
          <cell r="D37">
            <v>121283</v>
          </cell>
          <cell r="E37">
            <v>145744</v>
          </cell>
          <cell r="F37">
            <v>174427</v>
          </cell>
          <cell r="H37">
            <v>23</v>
          </cell>
          <cell r="I37">
            <v>116697</v>
          </cell>
          <cell r="J37">
            <v>179055</v>
          </cell>
          <cell r="K37">
            <v>149636</v>
          </cell>
          <cell r="L37">
            <v>124846</v>
          </cell>
          <cell r="M37">
            <v>149636</v>
          </cell>
          <cell r="N37">
            <v>179055</v>
          </cell>
        </row>
        <row r="38">
          <cell r="A38">
            <v>24</v>
          </cell>
          <cell r="B38">
            <v>118485</v>
          </cell>
          <cell r="C38">
            <v>170019</v>
          </cell>
          <cell r="D38">
            <v>126637</v>
          </cell>
          <cell r="E38">
            <v>152178</v>
          </cell>
          <cell r="F38">
            <v>182127</v>
          </cell>
          <cell r="H38">
            <v>24</v>
          </cell>
          <cell r="I38">
            <v>122265</v>
          </cell>
          <cell r="J38">
            <v>186960</v>
          </cell>
          <cell r="K38">
            <v>156242</v>
          </cell>
          <cell r="L38">
            <v>130358</v>
          </cell>
          <cell r="M38">
            <v>156242</v>
          </cell>
          <cell r="N38">
            <v>186960</v>
          </cell>
        </row>
        <row r="39">
          <cell r="A39">
            <v>25</v>
          </cell>
          <cell r="B39">
            <v>124295</v>
          </cell>
          <cell r="C39">
            <v>177423</v>
          </cell>
          <cell r="D39">
            <v>132152</v>
          </cell>
          <cell r="E39">
            <v>158805</v>
          </cell>
          <cell r="F39">
            <v>190058</v>
          </cell>
          <cell r="H39">
            <v>25</v>
          </cell>
          <cell r="I39">
            <v>128244</v>
          </cell>
          <cell r="J39">
            <v>195102</v>
          </cell>
          <cell r="K39">
            <v>163046</v>
          </cell>
          <cell r="L39">
            <v>136035</v>
          </cell>
          <cell r="M39">
            <v>163046</v>
          </cell>
          <cell r="N39">
            <v>195102</v>
          </cell>
        </row>
        <row r="40">
          <cell r="A40">
            <v>26</v>
          </cell>
          <cell r="B40">
            <v>130105</v>
          </cell>
          <cell r="C40">
            <v>184827</v>
          </cell>
          <cell r="D40">
            <v>167666</v>
          </cell>
          <cell r="E40">
            <v>165432</v>
          </cell>
          <cell r="F40">
            <v>197989</v>
          </cell>
          <cell r="H40">
            <v>26</v>
          </cell>
          <cell r="I40">
            <v>134222</v>
          </cell>
          <cell r="J40">
            <v>203243</v>
          </cell>
          <cell r="K40">
            <v>169850</v>
          </cell>
          <cell r="L40">
            <v>141712</v>
          </cell>
          <cell r="M40">
            <v>169850</v>
          </cell>
          <cell r="N40">
            <v>203243</v>
          </cell>
        </row>
        <row r="41">
          <cell r="A41">
            <v>27</v>
          </cell>
          <cell r="B41">
            <v>135916</v>
          </cell>
          <cell r="C41">
            <v>192230</v>
          </cell>
          <cell r="D41">
            <v>143181</v>
          </cell>
          <cell r="E41">
            <v>172059</v>
          </cell>
          <cell r="F41">
            <v>205920</v>
          </cell>
          <cell r="H41">
            <v>27</v>
          </cell>
          <cell r="I41">
            <v>140201</v>
          </cell>
          <cell r="J41">
            <v>211385</v>
          </cell>
          <cell r="K41">
            <v>176653</v>
          </cell>
          <cell r="L41">
            <v>147388</v>
          </cell>
          <cell r="M41">
            <v>176653</v>
          </cell>
          <cell r="N41">
            <v>211385</v>
          </cell>
        </row>
        <row r="42">
          <cell r="A42">
            <v>28</v>
          </cell>
          <cell r="B42">
            <v>141726</v>
          </cell>
          <cell r="C42">
            <v>199634</v>
          </cell>
          <cell r="D42">
            <v>148696</v>
          </cell>
          <cell r="E42">
            <v>178685</v>
          </cell>
          <cell r="F42">
            <v>213851</v>
          </cell>
          <cell r="H42">
            <v>28</v>
          </cell>
          <cell r="I42">
            <v>146179</v>
          </cell>
          <cell r="J42">
            <v>219526</v>
          </cell>
          <cell r="K42">
            <v>183457</v>
          </cell>
          <cell r="L42">
            <v>153065</v>
          </cell>
          <cell r="M42">
            <v>183457</v>
          </cell>
          <cell r="N42">
            <v>219526</v>
          </cell>
        </row>
        <row r="43">
          <cell r="A43">
            <v>29</v>
          </cell>
          <cell r="B43">
            <v>147536</v>
          </cell>
          <cell r="C43">
            <v>207038</v>
          </cell>
          <cell r="D43">
            <v>154210</v>
          </cell>
          <cell r="E43">
            <v>185312</v>
          </cell>
          <cell r="F43">
            <v>221782</v>
          </cell>
          <cell r="H43">
            <v>29</v>
          </cell>
          <cell r="I43">
            <v>152158</v>
          </cell>
          <cell r="J43">
            <v>227668</v>
          </cell>
          <cell r="K43">
            <v>190261</v>
          </cell>
          <cell r="L43">
            <v>158742</v>
          </cell>
          <cell r="M43">
            <v>190261</v>
          </cell>
          <cell r="N43">
            <v>227668</v>
          </cell>
        </row>
        <row r="44">
          <cell r="A44">
            <v>30</v>
          </cell>
          <cell r="B44">
            <v>153346</v>
          </cell>
          <cell r="C44">
            <v>214442</v>
          </cell>
          <cell r="D44">
            <v>159725</v>
          </cell>
          <cell r="E44">
            <v>191939</v>
          </cell>
          <cell r="F44">
            <v>229714</v>
          </cell>
          <cell r="H44">
            <v>30</v>
          </cell>
          <cell r="I44">
            <v>158136</v>
          </cell>
          <cell r="J44">
            <v>235810</v>
          </cell>
          <cell r="K44">
            <v>197065</v>
          </cell>
          <cell r="L44">
            <v>164419</v>
          </cell>
          <cell r="M44">
            <v>197065</v>
          </cell>
          <cell r="N44">
            <v>235810</v>
          </cell>
        </row>
        <row r="45">
          <cell r="A45">
            <v>31</v>
          </cell>
          <cell r="B45">
            <v>159156</v>
          </cell>
          <cell r="C45">
            <v>221845</v>
          </cell>
          <cell r="D45">
            <v>165240</v>
          </cell>
          <cell r="E45">
            <v>198566</v>
          </cell>
          <cell r="F45">
            <v>237645</v>
          </cell>
          <cell r="H45">
            <v>31</v>
          </cell>
          <cell r="I45">
            <v>164115</v>
          </cell>
          <cell r="J45">
            <v>243951</v>
          </cell>
          <cell r="K45">
            <v>203868</v>
          </cell>
          <cell r="L45">
            <v>170095</v>
          </cell>
          <cell r="M45">
            <v>203868</v>
          </cell>
          <cell r="N45">
            <v>243951</v>
          </cell>
        </row>
        <row r="46">
          <cell r="A46">
            <v>32</v>
          </cell>
          <cell r="B46">
            <v>164966</v>
          </cell>
          <cell r="C46">
            <v>229249</v>
          </cell>
          <cell r="D46">
            <v>170754</v>
          </cell>
          <cell r="E46">
            <v>205193</v>
          </cell>
          <cell r="F46">
            <v>245576</v>
          </cell>
          <cell r="H46">
            <v>32</v>
          </cell>
          <cell r="I46">
            <v>170093</v>
          </cell>
          <cell r="J46">
            <v>252093</v>
          </cell>
          <cell r="K46">
            <v>210672</v>
          </cell>
          <cell r="L46">
            <v>175772</v>
          </cell>
          <cell r="M46">
            <v>210672</v>
          </cell>
          <cell r="N46">
            <v>252093</v>
          </cell>
        </row>
        <row r="47">
          <cell r="A47">
            <v>33</v>
          </cell>
          <cell r="B47">
            <v>170777</v>
          </cell>
          <cell r="C47">
            <v>236653</v>
          </cell>
          <cell r="D47">
            <v>176269</v>
          </cell>
          <cell r="E47">
            <v>211820</v>
          </cell>
          <cell r="F47">
            <v>253507</v>
          </cell>
          <cell r="H47">
            <v>33</v>
          </cell>
          <cell r="I47">
            <v>176072</v>
          </cell>
          <cell r="J47">
            <v>260234</v>
          </cell>
          <cell r="K47">
            <v>217476</v>
          </cell>
          <cell r="L47">
            <v>181449</v>
          </cell>
          <cell r="M47">
            <v>217476</v>
          </cell>
          <cell r="N47">
            <v>260234</v>
          </cell>
        </row>
        <row r="48">
          <cell r="A48">
            <v>34</v>
          </cell>
          <cell r="B48">
            <v>176587</v>
          </cell>
          <cell r="C48">
            <v>244057</v>
          </cell>
          <cell r="D48">
            <v>181784</v>
          </cell>
          <cell r="E48">
            <v>218446</v>
          </cell>
          <cell r="F48">
            <v>261438</v>
          </cell>
          <cell r="H48">
            <v>34</v>
          </cell>
          <cell r="I48">
            <v>182050</v>
          </cell>
          <cell r="J48">
            <v>268376</v>
          </cell>
          <cell r="K48">
            <v>224280</v>
          </cell>
          <cell r="L48">
            <v>187126</v>
          </cell>
          <cell r="M48">
            <v>224280</v>
          </cell>
          <cell r="N48">
            <v>268376</v>
          </cell>
        </row>
        <row r="49">
          <cell r="A49">
            <v>35</v>
          </cell>
          <cell r="B49">
            <v>182397</v>
          </cell>
          <cell r="C49">
            <v>251460</v>
          </cell>
          <cell r="D49">
            <v>187298</v>
          </cell>
          <cell r="E49">
            <v>225073</v>
          </cell>
          <cell r="F49">
            <v>269369</v>
          </cell>
          <cell r="H49">
            <v>35</v>
          </cell>
          <cell r="I49">
            <v>188029</v>
          </cell>
          <cell r="J49">
            <v>276517</v>
          </cell>
          <cell r="K49">
            <v>231083</v>
          </cell>
          <cell r="L49">
            <v>192802</v>
          </cell>
          <cell r="M49">
            <v>231083</v>
          </cell>
          <cell r="N49">
            <v>276517</v>
          </cell>
        </row>
        <row r="50">
          <cell r="A50">
            <v>36</v>
          </cell>
          <cell r="B50">
            <v>188207</v>
          </cell>
          <cell r="C50">
            <v>258864</v>
          </cell>
          <cell r="D50">
            <v>192813</v>
          </cell>
          <cell r="E50">
            <v>231700</v>
          </cell>
          <cell r="F50">
            <v>277300</v>
          </cell>
          <cell r="H50">
            <v>36</v>
          </cell>
          <cell r="I50">
            <v>194007</v>
          </cell>
          <cell r="J50">
            <v>284659</v>
          </cell>
          <cell r="K50">
            <v>237887</v>
          </cell>
          <cell r="L50">
            <v>198479</v>
          </cell>
          <cell r="M50">
            <v>237887</v>
          </cell>
          <cell r="N50">
            <v>284659</v>
          </cell>
        </row>
        <row r="51">
          <cell r="A51">
            <v>37</v>
          </cell>
          <cell r="B51">
            <v>194501</v>
          </cell>
          <cell r="C51">
            <v>266489</v>
          </cell>
          <cell r="D51">
            <v>198493</v>
          </cell>
          <cell r="E51">
            <v>238525</v>
          </cell>
          <cell r="F51">
            <v>285468</v>
          </cell>
          <cell r="H51">
            <v>37</v>
          </cell>
          <cell r="I51">
            <v>200472</v>
          </cell>
          <cell r="J51">
            <v>293044</v>
          </cell>
          <cell r="K51">
            <v>244895</v>
          </cell>
          <cell r="L51">
            <v>204326</v>
          </cell>
          <cell r="M51">
            <v>244895</v>
          </cell>
          <cell r="N51">
            <v>293044</v>
          </cell>
        </row>
        <row r="52">
          <cell r="A52">
            <v>38</v>
          </cell>
          <cell r="B52">
            <v>200795</v>
          </cell>
          <cell r="C52">
            <v>274115</v>
          </cell>
          <cell r="D52">
            <v>204172</v>
          </cell>
          <cell r="E52">
            <v>245350</v>
          </cell>
          <cell r="F52">
            <v>293637</v>
          </cell>
          <cell r="H52">
            <v>38</v>
          </cell>
          <cell r="I52">
            <v>206936</v>
          </cell>
          <cell r="J52">
            <v>301430</v>
          </cell>
          <cell r="K52">
            <v>251902</v>
          </cell>
          <cell r="L52">
            <v>210172</v>
          </cell>
          <cell r="M52">
            <v>251902</v>
          </cell>
          <cell r="N52">
            <v>301430</v>
          </cell>
        </row>
        <row r="53">
          <cell r="A53">
            <v>39</v>
          </cell>
          <cell r="B53">
            <v>207090</v>
          </cell>
          <cell r="C53">
            <v>281740</v>
          </cell>
          <cell r="D53">
            <v>209852</v>
          </cell>
          <cell r="E53">
            <v>252176</v>
          </cell>
          <cell r="F53">
            <v>301805</v>
          </cell>
          <cell r="H53">
            <v>39</v>
          </cell>
          <cell r="I53">
            <v>213401</v>
          </cell>
          <cell r="J53">
            <v>309815</v>
          </cell>
          <cell r="K53">
            <v>258910</v>
          </cell>
          <cell r="L53">
            <v>216019</v>
          </cell>
          <cell r="M53">
            <v>258910</v>
          </cell>
          <cell r="N53">
            <v>309815</v>
          </cell>
        </row>
        <row r="54">
          <cell r="A54">
            <v>40</v>
          </cell>
          <cell r="B54">
            <v>213384</v>
          </cell>
          <cell r="C54">
            <v>289366</v>
          </cell>
          <cell r="D54">
            <v>215532</v>
          </cell>
          <cell r="E54">
            <v>259001</v>
          </cell>
          <cell r="F54">
            <v>309974</v>
          </cell>
          <cell r="H54">
            <v>40</v>
          </cell>
          <cell r="I54">
            <v>219865</v>
          </cell>
          <cell r="J54">
            <v>318200</v>
          </cell>
          <cell r="K54">
            <v>265917</v>
          </cell>
          <cell r="L54">
            <v>221865</v>
          </cell>
          <cell r="M54">
            <v>265917</v>
          </cell>
          <cell r="N54">
            <v>318200</v>
          </cell>
        </row>
        <row r="55">
          <cell r="A55">
            <v>41</v>
          </cell>
          <cell r="B55">
            <v>219678</v>
          </cell>
          <cell r="C55">
            <v>296991</v>
          </cell>
          <cell r="D55">
            <v>221211</v>
          </cell>
          <cell r="E55">
            <v>265826</v>
          </cell>
          <cell r="F55">
            <v>318142</v>
          </cell>
          <cell r="H55">
            <v>41</v>
          </cell>
          <cell r="I55">
            <v>226330</v>
          </cell>
          <cell r="J55">
            <v>326585</v>
          </cell>
          <cell r="K55">
            <v>272925</v>
          </cell>
          <cell r="L55">
            <v>227712</v>
          </cell>
          <cell r="M55">
            <v>272925</v>
          </cell>
          <cell r="N55">
            <v>326585</v>
          </cell>
        </row>
        <row r="56">
          <cell r="A56">
            <v>42</v>
          </cell>
          <cell r="B56">
            <v>225972</v>
          </cell>
          <cell r="C56">
            <v>304617</v>
          </cell>
          <cell r="D56">
            <v>226891</v>
          </cell>
          <cell r="E56">
            <v>272651</v>
          </cell>
          <cell r="F56">
            <v>326311</v>
          </cell>
          <cell r="H56">
            <v>42</v>
          </cell>
          <cell r="I56">
            <v>232795</v>
          </cell>
          <cell r="J56">
            <v>334971</v>
          </cell>
          <cell r="K56">
            <v>279932</v>
          </cell>
          <cell r="L56">
            <v>233559</v>
          </cell>
          <cell r="M56">
            <v>279932</v>
          </cell>
          <cell r="N56">
            <v>334971</v>
          </cell>
        </row>
        <row r="57">
          <cell r="A57">
            <v>43</v>
          </cell>
          <cell r="B57">
            <v>232266</v>
          </cell>
          <cell r="C57">
            <v>312242</v>
          </cell>
          <cell r="D57">
            <v>232571</v>
          </cell>
          <cell r="E57">
            <v>279476</v>
          </cell>
          <cell r="F57">
            <v>334479</v>
          </cell>
          <cell r="H57">
            <v>43</v>
          </cell>
          <cell r="I57">
            <v>239259</v>
          </cell>
          <cell r="J57">
            <v>343356</v>
          </cell>
          <cell r="K57">
            <v>286940</v>
          </cell>
          <cell r="L57">
            <v>239405</v>
          </cell>
          <cell r="M57">
            <v>286940</v>
          </cell>
          <cell r="N57">
            <v>343356</v>
          </cell>
        </row>
        <row r="58">
          <cell r="A58">
            <v>44</v>
          </cell>
          <cell r="B58">
            <v>238560</v>
          </cell>
          <cell r="C58">
            <v>319867</v>
          </cell>
          <cell r="D58">
            <v>238250</v>
          </cell>
          <cell r="E58">
            <v>286301</v>
          </cell>
          <cell r="F58">
            <v>342647</v>
          </cell>
          <cell r="H58">
            <v>44</v>
          </cell>
          <cell r="I58">
            <v>245724</v>
          </cell>
          <cell r="J58">
            <v>351741</v>
          </cell>
          <cell r="K58">
            <v>293947</v>
          </cell>
          <cell r="L58">
            <v>245252</v>
          </cell>
          <cell r="M58">
            <v>293947</v>
          </cell>
          <cell r="N58">
            <v>351741</v>
          </cell>
        </row>
        <row r="59">
          <cell r="A59">
            <v>45</v>
          </cell>
          <cell r="B59">
            <v>244855</v>
          </cell>
          <cell r="C59">
            <v>327463</v>
          </cell>
          <cell r="D59">
            <v>243930</v>
          </cell>
          <cell r="E59">
            <v>293127</v>
          </cell>
          <cell r="F59">
            <v>350816</v>
          </cell>
          <cell r="H59">
            <v>45</v>
          </cell>
          <cell r="I59">
            <v>252188</v>
          </cell>
          <cell r="J59">
            <v>360126</v>
          </cell>
          <cell r="K59">
            <v>300955</v>
          </cell>
          <cell r="L59">
            <v>251098</v>
          </cell>
          <cell r="M59">
            <v>300955</v>
          </cell>
          <cell r="N59">
            <v>360126</v>
          </cell>
        </row>
        <row r="60">
          <cell r="A60">
            <v>46</v>
          </cell>
          <cell r="B60">
            <v>251149</v>
          </cell>
          <cell r="C60">
            <v>335118</v>
          </cell>
          <cell r="D60">
            <v>249610</v>
          </cell>
          <cell r="E60">
            <v>299952</v>
          </cell>
          <cell r="F60">
            <v>358984</v>
          </cell>
          <cell r="H60">
            <v>46</v>
          </cell>
          <cell r="I60">
            <v>258653</v>
          </cell>
          <cell r="J60">
            <v>368512</v>
          </cell>
          <cell r="K60">
            <v>307962</v>
          </cell>
          <cell r="L60">
            <v>256945</v>
          </cell>
          <cell r="M60">
            <v>307962</v>
          </cell>
          <cell r="N60">
            <v>368512</v>
          </cell>
        </row>
        <row r="61">
          <cell r="A61">
            <v>47</v>
          </cell>
          <cell r="B61">
            <v>257443</v>
          </cell>
          <cell r="C61">
            <v>342744</v>
          </cell>
          <cell r="D61">
            <v>255289</v>
          </cell>
          <cell r="E61">
            <v>306777</v>
          </cell>
          <cell r="F61">
            <v>367153</v>
          </cell>
          <cell r="H61">
            <v>47</v>
          </cell>
          <cell r="I61">
            <v>265117</v>
          </cell>
          <cell r="J61">
            <v>376897</v>
          </cell>
          <cell r="K61">
            <v>314970</v>
          </cell>
          <cell r="L61">
            <v>262971</v>
          </cell>
          <cell r="M61">
            <v>314970</v>
          </cell>
          <cell r="N61">
            <v>376897</v>
          </cell>
        </row>
        <row r="62">
          <cell r="A62">
            <v>48</v>
          </cell>
          <cell r="B62">
            <v>263737</v>
          </cell>
          <cell r="C62">
            <v>350369</v>
          </cell>
          <cell r="D62">
            <v>260969</v>
          </cell>
          <cell r="E62">
            <v>313602</v>
          </cell>
          <cell r="F62">
            <v>375321</v>
          </cell>
          <cell r="H62">
            <v>48</v>
          </cell>
          <cell r="I62">
            <v>271582</v>
          </cell>
          <cell r="J62">
            <v>385282</v>
          </cell>
          <cell r="K62">
            <v>321977</v>
          </cell>
          <cell r="L62">
            <v>268638</v>
          </cell>
          <cell r="M62">
            <v>321977</v>
          </cell>
          <cell r="N62">
            <v>385282</v>
          </cell>
        </row>
        <row r="63">
          <cell r="A63">
            <v>49</v>
          </cell>
          <cell r="B63">
            <v>270154</v>
          </cell>
          <cell r="C63">
            <v>358223</v>
          </cell>
          <cell r="D63">
            <v>266819</v>
          </cell>
          <cell r="E63">
            <v>320632</v>
          </cell>
          <cell r="F63">
            <v>383734</v>
          </cell>
          <cell r="H63">
            <v>49</v>
          </cell>
          <cell r="I63">
            <v>278175</v>
          </cell>
          <cell r="J63">
            <v>393918</v>
          </cell>
          <cell r="K63">
            <v>329194</v>
          </cell>
          <cell r="L63">
            <v>274660</v>
          </cell>
          <cell r="M63">
            <v>329194</v>
          </cell>
          <cell r="N63">
            <v>393918</v>
          </cell>
        </row>
        <row r="64">
          <cell r="A64">
            <v>50</v>
          </cell>
          <cell r="B64">
            <v>276571</v>
          </cell>
          <cell r="C64">
            <v>366076</v>
          </cell>
          <cell r="D64">
            <v>272669</v>
          </cell>
          <cell r="E64">
            <v>327661</v>
          </cell>
          <cell r="F64">
            <v>392147</v>
          </cell>
          <cell r="H64">
            <v>50</v>
          </cell>
          <cell r="I64">
            <v>284768</v>
          </cell>
          <cell r="J64">
            <v>402554</v>
          </cell>
          <cell r="K64">
            <v>336411</v>
          </cell>
          <cell r="L64">
            <v>280681</v>
          </cell>
          <cell r="M64">
            <v>336411</v>
          </cell>
          <cell r="N64">
            <v>402554</v>
          </cell>
        </row>
        <row r="65">
          <cell r="A65">
            <v>51</v>
          </cell>
          <cell r="B65">
            <v>282988</v>
          </cell>
          <cell r="C65">
            <v>373930</v>
          </cell>
          <cell r="D65">
            <v>278518</v>
          </cell>
          <cell r="E65">
            <v>334691</v>
          </cell>
          <cell r="F65">
            <v>400560</v>
          </cell>
          <cell r="H65">
            <v>51</v>
          </cell>
          <cell r="I65">
            <v>291361</v>
          </cell>
          <cell r="J65">
            <v>411190</v>
          </cell>
          <cell r="K65">
            <v>343629</v>
          </cell>
          <cell r="L65">
            <v>286703</v>
          </cell>
          <cell r="M65">
            <v>343629</v>
          </cell>
          <cell r="N65">
            <v>411190</v>
          </cell>
        </row>
        <row r="66">
          <cell r="A66">
            <v>52</v>
          </cell>
          <cell r="B66">
            <v>289404</v>
          </cell>
          <cell r="C66">
            <v>381783</v>
          </cell>
          <cell r="D66">
            <v>284368</v>
          </cell>
          <cell r="E66">
            <v>341720</v>
          </cell>
          <cell r="F66">
            <v>408973</v>
          </cell>
          <cell r="H66">
            <v>52</v>
          </cell>
          <cell r="I66">
            <v>297953</v>
          </cell>
          <cell r="J66">
            <v>419826</v>
          </cell>
          <cell r="K66">
            <v>350846</v>
          </cell>
          <cell r="L66">
            <v>292724</v>
          </cell>
          <cell r="M66">
            <v>350846</v>
          </cell>
          <cell r="N66">
            <v>419826</v>
          </cell>
        </row>
        <row r="67">
          <cell r="A67">
            <v>53</v>
          </cell>
          <cell r="B67">
            <v>295821</v>
          </cell>
          <cell r="C67">
            <v>389637</v>
          </cell>
          <cell r="D67">
            <v>290218</v>
          </cell>
          <cell r="E67">
            <v>348750</v>
          </cell>
          <cell r="F67">
            <v>417386</v>
          </cell>
          <cell r="H67">
            <v>53</v>
          </cell>
          <cell r="I67">
            <v>304546</v>
          </cell>
          <cell r="J67">
            <v>428462</v>
          </cell>
          <cell r="K67">
            <v>358063</v>
          </cell>
          <cell r="L67">
            <v>298746</v>
          </cell>
          <cell r="M67">
            <v>358063</v>
          </cell>
          <cell r="N67">
            <v>428462</v>
          </cell>
        </row>
        <row r="68">
          <cell r="A68">
            <v>54</v>
          </cell>
          <cell r="B68">
            <v>302238</v>
          </cell>
          <cell r="C68">
            <v>397490</v>
          </cell>
          <cell r="D68">
            <v>296068</v>
          </cell>
          <cell r="E68">
            <v>355779</v>
          </cell>
          <cell r="F68">
            <v>425799</v>
          </cell>
          <cell r="H68">
            <v>54</v>
          </cell>
          <cell r="I68">
            <v>311139</v>
          </cell>
          <cell r="J68">
            <v>437099</v>
          </cell>
          <cell r="K68">
            <v>365280</v>
          </cell>
          <cell r="L68">
            <v>304768</v>
          </cell>
          <cell r="M68">
            <v>365280</v>
          </cell>
          <cell r="N68">
            <v>437099</v>
          </cell>
        </row>
        <row r="69">
          <cell r="A69">
            <v>55</v>
          </cell>
          <cell r="B69">
            <v>308655</v>
          </cell>
          <cell r="C69">
            <v>405344</v>
          </cell>
          <cell r="D69">
            <v>301917</v>
          </cell>
          <cell r="E69">
            <v>362809</v>
          </cell>
          <cell r="F69">
            <v>434211</v>
          </cell>
          <cell r="H69">
            <v>55</v>
          </cell>
          <cell r="I69">
            <v>317732</v>
          </cell>
          <cell r="J69">
            <v>445735</v>
          </cell>
          <cell r="K69">
            <v>372497</v>
          </cell>
          <cell r="L69">
            <v>310789</v>
          </cell>
          <cell r="M69">
            <v>372497</v>
          </cell>
          <cell r="N69">
            <v>445735</v>
          </cell>
        </row>
        <row r="70">
          <cell r="A70">
            <v>56</v>
          </cell>
          <cell r="B70">
            <v>315072</v>
          </cell>
          <cell r="C70">
            <v>413197</v>
          </cell>
          <cell r="D70">
            <v>307767</v>
          </cell>
          <cell r="E70">
            <v>369838</v>
          </cell>
          <cell r="F70">
            <v>442624</v>
          </cell>
          <cell r="H70">
            <v>56</v>
          </cell>
          <cell r="I70">
            <v>324325</v>
          </cell>
          <cell r="J70">
            <v>454371</v>
          </cell>
          <cell r="K70">
            <v>379714</v>
          </cell>
          <cell r="L70">
            <v>316811</v>
          </cell>
          <cell r="M70">
            <v>379714</v>
          </cell>
          <cell r="N70">
            <v>454371</v>
          </cell>
        </row>
        <row r="71">
          <cell r="A71">
            <v>57</v>
          </cell>
          <cell r="B71">
            <v>321489</v>
          </cell>
          <cell r="C71">
            <v>421051</v>
          </cell>
          <cell r="D71">
            <v>313617</v>
          </cell>
          <cell r="E71">
            <v>376868</v>
          </cell>
          <cell r="F71">
            <v>451037</v>
          </cell>
          <cell r="H71">
            <v>57</v>
          </cell>
          <cell r="I71">
            <v>330918</v>
          </cell>
          <cell r="J71">
            <v>463007</v>
          </cell>
          <cell r="K71">
            <v>386932</v>
          </cell>
          <cell r="L71">
            <v>322832</v>
          </cell>
          <cell r="M71">
            <v>386932</v>
          </cell>
          <cell r="N71">
            <v>463007</v>
          </cell>
        </row>
        <row r="72">
          <cell r="A72">
            <v>58</v>
          </cell>
          <cell r="B72">
            <v>327905</v>
          </cell>
          <cell r="C72">
            <v>428904</v>
          </cell>
          <cell r="D72">
            <v>319467</v>
          </cell>
          <cell r="E72">
            <v>383897</v>
          </cell>
          <cell r="F72">
            <v>459450</v>
          </cell>
          <cell r="H72">
            <v>58</v>
          </cell>
          <cell r="I72">
            <v>337510</v>
          </cell>
          <cell r="J72">
            <v>471643</v>
          </cell>
          <cell r="K72">
            <v>394149</v>
          </cell>
          <cell r="L72">
            <v>328854</v>
          </cell>
          <cell r="M72">
            <v>394149</v>
          </cell>
          <cell r="N72">
            <v>471643</v>
          </cell>
        </row>
        <row r="73">
          <cell r="A73">
            <v>59</v>
          </cell>
          <cell r="B73">
            <v>334322</v>
          </cell>
          <cell r="C73">
            <v>436758</v>
          </cell>
          <cell r="D73">
            <v>325316</v>
          </cell>
          <cell r="E73">
            <v>390927</v>
          </cell>
          <cell r="F73">
            <v>467863</v>
          </cell>
          <cell r="H73">
            <v>59</v>
          </cell>
          <cell r="I73">
            <v>334103</v>
          </cell>
          <cell r="J73">
            <v>480279</v>
          </cell>
          <cell r="K73">
            <v>401366</v>
          </cell>
          <cell r="L73">
            <v>334875</v>
          </cell>
          <cell r="M73">
            <v>401366</v>
          </cell>
          <cell r="N73">
            <v>480279</v>
          </cell>
        </row>
        <row r="74">
          <cell r="A74">
            <v>60</v>
          </cell>
          <cell r="B74">
            <v>340739</v>
          </cell>
          <cell r="C74">
            <v>444611</v>
          </cell>
          <cell r="D74">
            <v>331166</v>
          </cell>
          <cell r="E74">
            <v>397956</v>
          </cell>
          <cell r="F74">
            <v>476276</v>
          </cell>
          <cell r="H74">
            <v>60</v>
          </cell>
          <cell r="I74">
            <v>350696</v>
          </cell>
          <cell r="J74">
            <v>488915</v>
          </cell>
          <cell r="K74">
            <v>408583</v>
          </cell>
          <cell r="L74">
            <v>340897</v>
          </cell>
          <cell r="M74">
            <v>408583</v>
          </cell>
          <cell r="N74">
            <v>488915</v>
          </cell>
        </row>
        <row r="75">
          <cell r="A75">
            <v>61</v>
          </cell>
          <cell r="B75">
            <v>347348</v>
          </cell>
          <cell r="C75">
            <v>452700</v>
          </cell>
          <cell r="D75">
            <v>337191</v>
          </cell>
          <cell r="E75">
            <v>405196</v>
          </cell>
          <cell r="F75">
            <v>484941</v>
          </cell>
          <cell r="H75">
            <v>61</v>
          </cell>
          <cell r="I75">
            <v>357486</v>
          </cell>
          <cell r="J75">
            <v>497810</v>
          </cell>
          <cell r="K75">
            <v>416016</v>
          </cell>
          <cell r="L75">
            <v>347099</v>
          </cell>
          <cell r="M75">
            <v>416016</v>
          </cell>
          <cell r="N75">
            <v>497810</v>
          </cell>
        </row>
        <row r="76">
          <cell r="A76">
            <v>62</v>
          </cell>
          <cell r="B76">
            <v>353957</v>
          </cell>
          <cell r="C76">
            <v>460788</v>
          </cell>
          <cell r="D76">
            <v>343215</v>
          </cell>
          <cell r="E76">
            <v>412436</v>
          </cell>
          <cell r="F76">
            <v>493605</v>
          </cell>
          <cell r="H76">
            <v>62</v>
          </cell>
          <cell r="I76">
            <v>364276</v>
          </cell>
          <cell r="J76">
            <v>506704</v>
          </cell>
          <cell r="K76">
            <v>423449</v>
          </cell>
          <cell r="L76">
            <v>353301</v>
          </cell>
          <cell r="M76">
            <v>423449</v>
          </cell>
          <cell r="N76">
            <v>506704</v>
          </cell>
        </row>
        <row r="77">
          <cell r="A77">
            <v>63</v>
          </cell>
          <cell r="B77">
            <v>360565</v>
          </cell>
          <cell r="C77">
            <v>468877</v>
          </cell>
          <cell r="D77">
            <v>349240</v>
          </cell>
          <cell r="E77">
            <v>419675</v>
          </cell>
          <cell r="F77">
            <v>502270</v>
          </cell>
          <cell r="H77">
            <v>63</v>
          </cell>
          <cell r="I77">
            <v>371066</v>
          </cell>
          <cell r="J77">
            <v>515599</v>
          </cell>
          <cell r="K77">
            <v>430882</v>
          </cell>
          <cell r="L77">
            <v>359502</v>
          </cell>
          <cell r="M77">
            <v>430882</v>
          </cell>
          <cell r="N77">
            <v>515599</v>
          </cell>
        </row>
        <row r="78">
          <cell r="A78">
            <v>64</v>
          </cell>
          <cell r="B78">
            <v>367174</v>
          </cell>
          <cell r="C78">
            <v>476965</v>
          </cell>
          <cell r="D78">
            <v>355265</v>
          </cell>
          <cell r="E78">
            <v>426915</v>
          </cell>
          <cell r="F78">
            <v>510934</v>
          </cell>
          <cell r="H78">
            <v>64</v>
          </cell>
          <cell r="I78">
            <v>377856</v>
          </cell>
          <cell r="J78">
            <v>524493</v>
          </cell>
          <cell r="K78">
            <v>438315</v>
          </cell>
          <cell r="L78">
            <v>365704</v>
          </cell>
          <cell r="M78">
            <v>438315</v>
          </cell>
          <cell r="N78">
            <v>524493</v>
          </cell>
        </row>
        <row r="79">
          <cell r="A79">
            <v>65</v>
          </cell>
          <cell r="B79">
            <v>373783</v>
          </cell>
          <cell r="C79">
            <v>485054</v>
          </cell>
          <cell r="D79">
            <v>361289</v>
          </cell>
          <cell r="E79">
            <v>434155</v>
          </cell>
          <cell r="F79">
            <v>519599</v>
          </cell>
          <cell r="H79">
            <v>65</v>
          </cell>
          <cell r="I79">
            <v>384646</v>
          </cell>
          <cell r="J79">
            <v>533388</v>
          </cell>
          <cell r="K79">
            <v>445748</v>
          </cell>
          <cell r="L79">
            <v>371906</v>
          </cell>
          <cell r="M79">
            <v>445748</v>
          </cell>
          <cell r="N79">
            <v>533388</v>
          </cell>
        </row>
        <row r="80">
          <cell r="A80">
            <v>66</v>
          </cell>
          <cell r="B80">
            <v>380392</v>
          </cell>
          <cell r="C80">
            <v>493143</v>
          </cell>
          <cell r="D80">
            <v>367314</v>
          </cell>
          <cell r="E80">
            <v>441395</v>
          </cell>
          <cell r="F80">
            <v>528264</v>
          </cell>
          <cell r="H80">
            <v>66</v>
          </cell>
          <cell r="I80">
            <v>391436</v>
          </cell>
          <cell r="J80">
            <v>542283</v>
          </cell>
          <cell r="K80">
            <v>453182</v>
          </cell>
          <cell r="L80">
            <v>378108</v>
          </cell>
          <cell r="M80">
            <v>453182</v>
          </cell>
          <cell r="N80">
            <v>542283</v>
          </cell>
        </row>
        <row r="81">
          <cell r="A81">
            <v>67</v>
          </cell>
          <cell r="B81">
            <v>387000</v>
          </cell>
          <cell r="C81">
            <v>501231</v>
          </cell>
          <cell r="D81">
            <v>373339</v>
          </cell>
          <cell r="E81">
            <v>448634</v>
          </cell>
          <cell r="F81">
            <v>536928</v>
          </cell>
          <cell r="H81">
            <v>67</v>
          </cell>
          <cell r="I81">
            <v>398226</v>
          </cell>
          <cell r="J81">
            <v>551177</v>
          </cell>
          <cell r="K81">
            <v>460615</v>
          </cell>
          <cell r="L81">
            <v>384309</v>
          </cell>
          <cell r="M81">
            <v>460615</v>
          </cell>
          <cell r="N81">
            <v>551177</v>
          </cell>
        </row>
        <row r="82">
          <cell r="A82">
            <v>68</v>
          </cell>
          <cell r="B82">
            <v>393609</v>
          </cell>
          <cell r="C82">
            <v>509320</v>
          </cell>
          <cell r="D82">
            <v>379363</v>
          </cell>
          <cell r="E82">
            <v>455874</v>
          </cell>
          <cell r="F82">
            <v>545593</v>
          </cell>
          <cell r="H82">
            <v>68</v>
          </cell>
          <cell r="I82">
            <v>405016</v>
          </cell>
          <cell r="J82">
            <v>560072</v>
          </cell>
          <cell r="K82">
            <v>468048</v>
          </cell>
          <cell r="L82">
            <v>390511</v>
          </cell>
          <cell r="M82">
            <v>468048</v>
          </cell>
          <cell r="N82">
            <v>560072</v>
          </cell>
        </row>
        <row r="83">
          <cell r="A83">
            <v>69</v>
          </cell>
          <cell r="B83">
            <v>400218</v>
          </cell>
          <cell r="C83">
            <v>517408</v>
          </cell>
          <cell r="D83">
            <v>385388</v>
          </cell>
          <cell r="E83">
            <v>463114</v>
          </cell>
          <cell r="F83">
            <v>554257</v>
          </cell>
          <cell r="H83">
            <v>69</v>
          </cell>
          <cell r="I83">
            <v>411806</v>
          </cell>
          <cell r="J83">
            <v>568966</v>
          </cell>
          <cell r="K83">
            <v>475481</v>
          </cell>
          <cell r="L83">
            <v>396713</v>
          </cell>
          <cell r="M83">
            <v>475481</v>
          </cell>
          <cell r="N83">
            <v>568966</v>
          </cell>
        </row>
        <row r="84">
          <cell r="A84">
            <v>70</v>
          </cell>
          <cell r="B84">
            <v>406827</v>
          </cell>
          <cell r="C84">
            <v>525497</v>
          </cell>
          <cell r="D84">
            <v>391413</v>
          </cell>
          <cell r="E84">
            <v>470354</v>
          </cell>
          <cell r="F84">
            <v>562922</v>
          </cell>
          <cell r="H84">
            <v>70</v>
          </cell>
          <cell r="I84">
            <v>418596</v>
          </cell>
          <cell r="J84">
            <v>577861</v>
          </cell>
          <cell r="K84">
            <v>482914</v>
          </cell>
          <cell r="L84">
            <v>402915</v>
          </cell>
          <cell r="M84">
            <v>482914</v>
          </cell>
          <cell r="N84">
            <v>577861</v>
          </cell>
        </row>
        <row r="85">
          <cell r="A85">
            <v>71</v>
          </cell>
          <cell r="B85">
            <v>413435</v>
          </cell>
          <cell r="C85">
            <v>533585</v>
          </cell>
          <cell r="D85">
            <v>397437</v>
          </cell>
          <cell r="E85">
            <v>477593</v>
          </cell>
          <cell r="F85">
            <v>571586</v>
          </cell>
          <cell r="H85">
            <v>71</v>
          </cell>
          <cell r="I85">
            <v>425386</v>
          </cell>
          <cell r="J85">
            <v>586755</v>
          </cell>
          <cell r="K85">
            <v>490347</v>
          </cell>
          <cell r="L85">
            <v>409116</v>
          </cell>
          <cell r="M85">
            <v>490347</v>
          </cell>
          <cell r="N85">
            <v>586755</v>
          </cell>
        </row>
        <row r="86">
          <cell r="A86">
            <v>72</v>
          </cell>
          <cell r="B86">
            <v>420044</v>
          </cell>
          <cell r="C86">
            <v>541674</v>
          </cell>
          <cell r="D86">
            <v>403462</v>
          </cell>
          <cell r="E86">
            <v>484833</v>
          </cell>
          <cell r="F86">
            <v>580251</v>
          </cell>
          <cell r="H86">
            <v>72</v>
          </cell>
          <cell r="I86">
            <v>432176</v>
          </cell>
          <cell r="J86">
            <v>595650</v>
          </cell>
          <cell r="K86">
            <v>497780</v>
          </cell>
          <cell r="L86">
            <v>415318</v>
          </cell>
          <cell r="M86">
            <v>497780</v>
          </cell>
          <cell r="N86">
            <v>595650</v>
          </cell>
        </row>
        <row r="87">
          <cell r="A87">
            <v>73</v>
          </cell>
          <cell r="B87">
            <v>426851</v>
          </cell>
          <cell r="C87">
            <v>550005</v>
          </cell>
          <cell r="D87">
            <v>409667</v>
          </cell>
          <cell r="E87">
            <v>192289</v>
          </cell>
          <cell r="F87">
            <v>589175</v>
          </cell>
          <cell r="H87">
            <v>73</v>
          </cell>
          <cell r="I87">
            <v>439169</v>
          </cell>
          <cell r="J87">
            <v>604811</v>
          </cell>
          <cell r="K87">
            <v>505436</v>
          </cell>
          <cell r="L87">
            <v>421705</v>
          </cell>
          <cell r="M87">
            <v>505436</v>
          </cell>
          <cell r="N87">
            <v>604811</v>
          </cell>
        </row>
        <row r="88">
          <cell r="A88">
            <v>74</v>
          </cell>
          <cell r="B88">
            <v>433657</v>
          </cell>
          <cell r="C88">
            <v>558335</v>
          </cell>
          <cell r="D88">
            <v>415872</v>
          </cell>
          <cell r="E88">
            <v>499746</v>
          </cell>
          <cell r="F88">
            <v>598099</v>
          </cell>
          <cell r="H88">
            <v>74</v>
          </cell>
          <cell r="I88">
            <v>446162</v>
          </cell>
          <cell r="J88">
            <v>613971</v>
          </cell>
          <cell r="K88">
            <v>513091</v>
          </cell>
          <cell r="L88">
            <v>428093</v>
          </cell>
          <cell r="M88">
            <v>513091</v>
          </cell>
          <cell r="N88">
            <v>613971</v>
          </cell>
        </row>
        <row r="89">
          <cell r="A89">
            <v>75</v>
          </cell>
          <cell r="B89">
            <v>440464</v>
          </cell>
          <cell r="C89">
            <v>566666</v>
          </cell>
          <cell r="D89">
            <v>422077</v>
          </cell>
          <cell r="E89">
            <v>507202</v>
          </cell>
          <cell r="F89">
            <v>607023</v>
          </cell>
          <cell r="H89">
            <v>75</v>
          </cell>
          <cell r="I89">
            <v>453155</v>
          </cell>
          <cell r="J89">
            <v>623132</v>
          </cell>
          <cell r="K89">
            <v>520747</v>
          </cell>
          <cell r="L89">
            <v>434480</v>
          </cell>
          <cell r="M89">
            <v>520747</v>
          </cell>
          <cell r="N89">
            <v>623132</v>
          </cell>
        </row>
        <row r="90">
          <cell r="A90">
            <v>76</v>
          </cell>
          <cell r="B90">
            <v>447270</v>
          </cell>
          <cell r="C90">
            <v>574996</v>
          </cell>
          <cell r="D90">
            <v>428282</v>
          </cell>
          <cell r="E90">
            <v>514659</v>
          </cell>
          <cell r="F90">
            <v>615946</v>
          </cell>
          <cell r="H90">
            <v>76</v>
          </cell>
          <cell r="I90">
            <v>460148</v>
          </cell>
          <cell r="J90">
            <v>632293</v>
          </cell>
          <cell r="K90">
            <v>528402</v>
          </cell>
          <cell r="L90">
            <v>440867</v>
          </cell>
          <cell r="M90">
            <v>528402</v>
          </cell>
          <cell r="N90">
            <v>632293</v>
          </cell>
        </row>
        <row r="91">
          <cell r="A91">
            <v>77</v>
          </cell>
          <cell r="B91">
            <v>454077</v>
          </cell>
          <cell r="C91">
            <v>583327</v>
          </cell>
          <cell r="D91">
            <v>434487</v>
          </cell>
          <cell r="E91">
            <v>522115</v>
          </cell>
          <cell r="F91">
            <v>624870</v>
          </cell>
          <cell r="H91">
            <v>77</v>
          </cell>
          <cell r="I91">
            <v>467141</v>
          </cell>
          <cell r="J91">
            <v>641453</v>
          </cell>
          <cell r="K91">
            <v>536058</v>
          </cell>
          <cell r="L91">
            <v>447254</v>
          </cell>
          <cell r="M91">
            <v>536058</v>
          </cell>
          <cell r="N91">
            <v>641453</v>
          </cell>
        </row>
        <row r="92">
          <cell r="A92">
            <v>78</v>
          </cell>
          <cell r="B92">
            <v>460883</v>
          </cell>
          <cell r="C92">
            <v>591657</v>
          </cell>
          <cell r="D92">
            <v>440692</v>
          </cell>
          <cell r="E92">
            <v>529572</v>
          </cell>
          <cell r="F92">
            <v>633794</v>
          </cell>
          <cell r="H92">
            <v>78</v>
          </cell>
          <cell r="I92">
            <v>474135</v>
          </cell>
          <cell r="J92">
            <v>650614</v>
          </cell>
          <cell r="K92">
            <v>543714</v>
          </cell>
          <cell r="L92">
            <v>453642</v>
          </cell>
          <cell r="M92">
            <v>543714</v>
          </cell>
          <cell r="N92">
            <v>650614</v>
          </cell>
        </row>
        <row r="93">
          <cell r="A93">
            <v>79</v>
          </cell>
          <cell r="B93">
            <v>467690</v>
          </cell>
          <cell r="C93">
            <v>599988</v>
          </cell>
          <cell r="D93">
            <v>446896</v>
          </cell>
          <cell r="E93">
            <v>537028</v>
          </cell>
          <cell r="F93">
            <v>642718</v>
          </cell>
          <cell r="H93">
            <v>79</v>
          </cell>
          <cell r="I93">
            <v>481128</v>
          </cell>
          <cell r="J93">
            <v>659775</v>
          </cell>
          <cell r="K93">
            <v>551369</v>
          </cell>
          <cell r="L93">
            <v>460029</v>
          </cell>
          <cell r="M93">
            <v>551369</v>
          </cell>
          <cell r="N93">
            <v>659775</v>
          </cell>
        </row>
        <row r="94">
          <cell r="A94">
            <v>80</v>
          </cell>
          <cell r="B94">
            <v>474496</v>
          </cell>
          <cell r="C94">
            <v>608318</v>
          </cell>
          <cell r="D94">
            <v>453101</v>
          </cell>
          <cell r="E94">
            <v>544484</v>
          </cell>
          <cell r="F94">
            <v>651642</v>
          </cell>
          <cell r="H94">
            <v>80</v>
          </cell>
          <cell r="I94">
            <v>488121</v>
          </cell>
          <cell r="J94">
            <v>668935</v>
          </cell>
          <cell r="K94">
            <v>559025</v>
          </cell>
          <cell r="L94">
            <v>466416</v>
          </cell>
          <cell r="M94">
            <v>559025</v>
          </cell>
          <cell r="N94">
            <v>668935</v>
          </cell>
        </row>
        <row r="95">
          <cell r="A95">
            <v>81</v>
          </cell>
          <cell r="B95">
            <v>481303</v>
          </cell>
          <cell r="C95">
            <v>616649</v>
          </cell>
          <cell r="D95">
            <v>459306</v>
          </cell>
          <cell r="E95">
            <v>551941</v>
          </cell>
          <cell r="F95">
            <v>660566</v>
          </cell>
          <cell r="H95">
            <v>81</v>
          </cell>
          <cell r="I95">
            <v>495114</v>
          </cell>
          <cell r="J95">
            <v>678096</v>
          </cell>
          <cell r="K95">
            <v>566680</v>
          </cell>
          <cell r="L95">
            <v>472803</v>
          </cell>
          <cell r="M95">
            <v>566680</v>
          </cell>
          <cell r="N95">
            <v>678096</v>
          </cell>
        </row>
        <row r="96">
          <cell r="A96">
            <v>82</v>
          </cell>
          <cell r="B96">
            <v>488109</v>
          </cell>
          <cell r="C96">
            <v>624979</v>
          </cell>
          <cell r="D96">
            <v>465511</v>
          </cell>
          <cell r="E96">
            <v>559397</v>
          </cell>
          <cell r="F96">
            <v>669489</v>
          </cell>
          <cell r="H96">
            <v>82</v>
          </cell>
          <cell r="I96">
            <v>502107</v>
          </cell>
          <cell r="J96">
            <v>687257</v>
          </cell>
          <cell r="K96">
            <v>574336</v>
          </cell>
          <cell r="L96">
            <v>479191</v>
          </cell>
          <cell r="M96">
            <v>574336</v>
          </cell>
          <cell r="N96">
            <v>687257</v>
          </cell>
        </row>
        <row r="97">
          <cell r="A97">
            <v>83</v>
          </cell>
          <cell r="B97">
            <v>494916</v>
          </cell>
          <cell r="C97">
            <v>633310</v>
          </cell>
          <cell r="D97">
            <v>471716</v>
          </cell>
          <cell r="E97">
            <v>566854</v>
          </cell>
          <cell r="F97">
            <v>678687</v>
          </cell>
          <cell r="H97">
            <v>83</v>
          </cell>
          <cell r="I97">
            <v>509100</v>
          </cell>
          <cell r="J97">
            <v>696417</v>
          </cell>
          <cell r="K97">
            <v>581991</v>
          </cell>
          <cell r="L97">
            <v>485578</v>
          </cell>
          <cell r="M97">
            <v>581991</v>
          </cell>
          <cell r="N97">
            <v>696417</v>
          </cell>
        </row>
        <row r="98">
          <cell r="A98">
            <v>84</v>
          </cell>
          <cell r="B98">
            <v>501722</v>
          </cell>
          <cell r="C98">
            <v>641640</v>
          </cell>
          <cell r="D98">
            <v>477921</v>
          </cell>
          <cell r="E98">
            <v>574310</v>
          </cell>
          <cell r="F98">
            <v>687337</v>
          </cell>
          <cell r="H98">
            <v>84</v>
          </cell>
          <cell r="I98">
            <v>516093</v>
          </cell>
          <cell r="J98">
            <v>705578</v>
          </cell>
          <cell r="K98">
            <v>589647</v>
          </cell>
          <cell r="L98">
            <v>491965</v>
          </cell>
          <cell r="M98">
            <v>589647</v>
          </cell>
          <cell r="N98">
            <v>705578</v>
          </cell>
        </row>
        <row r="99">
          <cell r="A99">
            <v>85</v>
          </cell>
          <cell r="B99">
            <v>508732</v>
          </cell>
          <cell r="C99">
            <v>650220</v>
          </cell>
          <cell r="D99">
            <v>484312</v>
          </cell>
          <cell r="E99">
            <v>581989</v>
          </cell>
          <cell r="F99">
            <v>696528</v>
          </cell>
          <cell r="H99">
            <v>85</v>
          </cell>
          <cell r="I99">
            <v>523295</v>
          </cell>
          <cell r="J99">
            <v>715013</v>
          </cell>
          <cell r="K99">
            <v>597531</v>
          </cell>
          <cell r="L99">
            <v>498543</v>
          </cell>
          <cell r="M99">
            <v>597531</v>
          </cell>
          <cell r="N99">
            <v>715013</v>
          </cell>
        </row>
        <row r="100">
          <cell r="A100">
            <v>86</v>
          </cell>
          <cell r="B100">
            <v>515742</v>
          </cell>
          <cell r="C100">
            <v>658800</v>
          </cell>
          <cell r="D100">
            <v>490702</v>
          </cell>
          <cell r="E100">
            <v>589669</v>
          </cell>
          <cell r="F100">
            <v>705719</v>
          </cell>
          <cell r="H100">
            <v>86</v>
          </cell>
          <cell r="I100">
            <v>530498</v>
          </cell>
          <cell r="J100">
            <v>724447</v>
          </cell>
          <cell r="K100">
            <v>605416</v>
          </cell>
          <cell r="L100">
            <v>505122</v>
          </cell>
          <cell r="M100">
            <v>605416</v>
          </cell>
          <cell r="N100">
            <v>724447</v>
          </cell>
        </row>
        <row r="101">
          <cell r="A101">
            <v>87</v>
          </cell>
          <cell r="B101">
            <v>522753</v>
          </cell>
          <cell r="C101">
            <v>667379</v>
          </cell>
          <cell r="D101">
            <v>497093</v>
          </cell>
          <cell r="E101">
            <v>597348</v>
          </cell>
          <cell r="F101">
            <v>714909</v>
          </cell>
          <cell r="H101">
            <v>87</v>
          </cell>
          <cell r="I101">
            <v>537700</v>
          </cell>
          <cell r="J101">
            <v>733882</v>
          </cell>
          <cell r="K101">
            <v>613300</v>
          </cell>
          <cell r="L101">
            <v>511700</v>
          </cell>
          <cell r="M101">
            <v>613300</v>
          </cell>
          <cell r="N101">
            <v>733882</v>
          </cell>
        </row>
        <row r="102">
          <cell r="A102">
            <v>88</v>
          </cell>
          <cell r="B102">
            <v>529763</v>
          </cell>
          <cell r="C102">
            <v>675959</v>
          </cell>
          <cell r="D102">
            <v>503483</v>
          </cell>
          <cell r="E102">
            <v>605027</v>
          </cell>
          <cell r="F102">
            <v>724100</v>
          </cell>
          <cell r="H102">
            <v>88</v>
          </cell>
          <cell r="I102">
            <v>544902</v>
          </cell>
          <cell r="J102">
            <v>743317</v>
          </cell>
          <cell r="K102">
            <v>621185</v>
          </cell>
          <cell r="L102">
            <v>518278</v>
          </cell>
          <cell r="M102">
            <v>621185</v>
          </cell>
          <cell r="N102">
            <v>743317</v>
          </cell>
        </row>
        <row r="103">
          <cell r="A103">
            <v>89</v>
          </cell>
          <cell r="B103">
            <v>536773</v>
          </cell>
          <cell r="C103">
            <v>684539</v>
          </cell>
          <cell r="D103">
            <v>509874</v>
          </cell>
          <cell r="E103">
            <v>612707</v>
          </cell>
          <cell r="F103">
            <v>733291</v>
          </cell>
          <cell r="H103">
            <v>89</v>
          </cell>
          <cell r="I103">
            <v>552105</v>
          </cell>
          <cell r="J103">
            <v>752751</v>
          </cell>
          <cell r="K103">
            <v>629069</v>
          </cell>
          <cell r="L103">
            <v>524856</v>
          </cell>
          <cell r="M103">
            <v>629069</v>
          </cell>
          <cell r="N103">
            <v>752751</v>
          </cell>
        </row>
        <row r="104">
          <cell r="A104">
            <v>90</v>
          </cell>
          <cell r="B104">
            <v>543783</v>
          </cell>
          <cell r="C104">
            <v>693119</v>
          </cell>
          <cell r="D104">
            <v>516264</v>
          </cell>
          <cell r="E104">
            <v>620386</v>
          </cell>
          <cell r="F104">
            <v>742482</v>
          </cell>
          <cell r="H104">
            <v>90</v>
          </cell>
          <cell r="I104">
            <v>559307</v>
          </cell>
          <cell r="J104">
            <v>762186</v>
          </cell>
          <cell r="K104">
            <v>636954</v>
          </cell>
          <cell r="L104">
            <v>531435</v>
          </cell>
          <cell r="M104">
            <v>636954</v>
          </cell>
          <cell r="N104">
            <v>762186</v>
          </cell>
        </row>
        <row r="105">
          <cell r="A105">
            <v>91</v>
          </cell>
          <cell r="B105">
            <v>550793</v>
          </cell>
          <cell r="C105">
            <v>701698</v>
          </cell>
          <cell r="D105">
            <v>522655</v>
          </cell>
          <cell r="E105">
            <v>628065</v>
          </cell>
          <cell r="F105">
            <v>751672</v>
          </cell>
          <cell r="H105">
            <v>91</v>
          </cell>
          <cell r="I105">
            <v>566509</v>
          </cell>
          <cell r="J105">
            <v>771621</v>
          </cell>
          <cell r="K105">
            <v>644838</v>
          </cell>
          <cell r="L105">
            <v>538013</v>
          </cell>
          <cell r="M105">
            <v>644838</v>
          </cell>
          <cell r="N105">
            <v>771621</v>
          </cell>
        </row>
        <row r="106">
          <cell r="A106">
            <v>92</v>
          </cell>
          <cell r="B106">
            <v>557803</v>
          </cell>
          <cell r="C106">
            <v>710278</v>
          </cell>
          <cell r="D106">
            <v>529045</v>
          </cell>
          <cell r="E106">
            <v>635745</v>
          </cell>
          <cell r="F106">
            <v>760863</v>
          </cell>
          <cell r="H106">
            <v>92</v>
          </cell>
          <cell r="I106">
            <v>573712</v>
          </cell>
          <cell r="J106">
            <v>781055</v>
          </cell>
          <cell r="K106">
            <v>652722</v>
          </cell>
          <cell r="L106">
            <v>544591</v>
          </cell>
          <cell r="M106">
            <v>652722</v>
          </cell>
          <cell r="N106">
            <v>781055</v>
          </cell>
        </row>
        <row r="107">
          <cell r="A107">
            <v>93</v>
          </cell>
          <cell r="B107">
            <v>564814</v>
          </cell>
          <cell r="C107">
            <v>718858</v>
          </cell>
          <cell r="D107">
            <v>535436</v>
          </cell>
          <cell r="E107">
            <v>643424</v>
          </cell>
          <cell r="F107">
            <v>770054</v>
          </cell>
          <cell r="H107">
            <v>93</v>
          </cell>
          <cell r="I107">
            <v>580914</v>
          </cell>
          <cell r="J107">
            <v>790490</v>
          </cell>
          <cell r="K107">
            <v>660607</v>
          </cell>
          <cell r="L107">
            <v>551169</v>
          </cell>
          <cell r="M107">
            <v>660607</v>
          </cell>
          <cell r="N107">
            <v>790490</v>
          </cell>
        </row>
        <row r="108">
          <cell r="A108">
            <v>94</v>
          </cell>
          <cell r="B108">
            <v>571824</v>
          </cell>
          <cell r="C108">
            <v>727438</v>
          </cell>
          <cell r="D108">
            <v>541826</v>
          </cell>
          <cell r="E108">
            <v>651103</v>
          </cell>
          <cell r="F108">
            <v>779245</v>
          </cell>
          <cell r="H108">
            <v>94</v>
          </cell>
          <cell r="I108">
            <v>588116</v>
          </cell>
          <cell r="J108">
            <v>799925</v>
          </cell>
          <cell r="K108">
            <v>668491</v>
          </cell>
          <cell r="L108">
            <v>557748</v>
          </cell>
          <cell r="M108">
            <v>668491</v>
          </cell>
          <cell r="N108">
            <v>799925</v>
          </cell>
        </row>
        <row r="109">
          <cell r="A109">
            <v>95</v>
          </cell>
          <cell r="B109">
            <v>578834</v>
          </cell>
          <cell r="C109">
            <v>736017</v>
          </cell>
          <cell r="D109">
            <v>548217</v>
          </cell>
          <cell r="E109">
            <v>658783</v>
          </cell>
          <cell r="F109">
            <v>788435</v>
          </cell>
          <cell r="H109">
            <v>95</v>
          </cell>
          <cell r="I109">
            <v>595319</v>
          </cell>
          <cell r="J109">
            <v>809359</v>
          </cell>
          <cell r="K109">
            <v>676376</v>
          </cell>
          <cell r="L109">
            <v>564326</v>
          </cell>
          <cell r="M109">
            <v>676376</v>
          </cell>
          <cell r="N109">
            <v>809359</v>
          </cell>
        </row>
        <row r="110">
          <cell r="A110">
            <v>96</v>
          </cell>
          <cell r="B110">
            <v>585844</v>
          </cell>
          <cell r="C110">
            <v>744957</v>
          </cell>
          <cell r="D110">
            <v>554607</v>
          </cell>
          <cell r="E110">
            <v>666462</v>
          </cell>
          <cell r="F110">
            <v>797626</v>
          </cell>
          <cell r="H110">
            <v>96</v>
          </cell>
          <cell r="I110">
            <v>602521</v>
          </cell>
          <cell r="J110">
            <v>818794</v>
          </cell>
          <cell r="K110">
            <v>684260</v>
          </cell>
          <cell r="L110">
            <v>570904</v>
          </cell>
          <cell r="M110">
            <v>684260</v>
          </cell>
          <cell r="N110">
            <v>818794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elichting"/>
      <sheetName val="Personeel"/>
      <sheetName val="Budget"/>
      <sheetName val="hulpsheets"/>
    </sheetNames>
    <sheetDataSet>
      <sheetData sheetId="0"/>
      <sheetData sheetId="1"/>
      <sheetData sheetId="2"/>
      <sheetData sheetId="3">
        <row r="1">
          <cell r="A1" t="str">
            <v>NFU</v>
          </cell>
          <cell r="J1" t="str">
            <v>Implementatie</v>
          </cell>
        </row>
        <row r="2">
          <cell r="J2" t="str">
            <v>Open Access publicatie</v>
          </cell>
        </row>
        <row r="3">
          <cell r="J3" t="str">
            <v>FAIRness</v>
          </cell>
        </row>
        <row r="4">
          <cell r="J4" t="str">
            <v>Gegevensbeheer</v>
          </cell>
        </row>
        <row r="5">
          <cell r="J5" t="str">
            <v>Standardisatie (SNOMED, LOINC, etc.)</v>
          </cell>
        </row>
        <row r="6">
          <cell r="J6" t="str">
            <v>Benchfee</v>
          </cell>
        </row>
        <row r="7">
          <cell r="J7" t="str">
            <v xml:space="preserve">Uitbesteding </v>
          </cell>
        </row>
        <row r="8">
          <cell r="J8" t="str">
            <v>Advies</v>
          </cell>
        </row>
        <row r="9">
          <cell r="J9" t="str">
            <v>Overig, graag (onderaan) nader toelichten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elichting"/>
      <sheetName val="Deelnemerslijst"/>
      <sheetName val="Personeel"/>
      <sheetName val="Budget"/>
      <sheetName val="hulpsheets"/>
    </sheetNames>
    <sheetDataSet>
      <sheetData sheetId="0"/>
      <sheetData sheetId="1"/>
      <sheetData sheetId="2"/>
      <sheetData sheetId="3"/>
      <sheetData sheetId="4">
        <row r="1">
          <cell r="J1" t="str">
            <v>Implementatie</v>
          </cell>
        </row>
        <row r="2">
          <cell r="J2" t="str">
            <v>Open Access publicatie</v>
          </cell>
        </row>
        <row r="3">
          <cell r="J3" t="str">
            <v>FAIRness</v>
          </cell>
        </row>
        <row r="4">
          <cell r="J4" t="str">
            <v>Gegevensbeheer</v>
          </cell>
        </row>
        <row r="5">
          <cell r="J5" t="str">
            <v>Standardisatie (SNOMED, LOINC, etc.)</v>
          </cell>
        </row>
        <row r="6">
          <cell r="J6" t="str">
            <v>Benchfee</v>
          </cell>
        </row>
        <row r="7">
          <cell r="J7" t="str">
            <v xml:space="preserve">Uitbesteding </v>
          </cell>
        </row>
        <row r="8">
          <cell r="J8" t="str">
            <v>Advies</v>
          </cell>
        </row>
        <row r="9">
          <cell r="J9" t="str">
            <v>Overig, graag (onderaan) nader toelichten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elichting"/>
      <sheetName val="Personeel"/>
      <sheetName val="Budget"/>
      <sheetName val="hulpsheets"/>
    </sheetNames>
    <sheetDataSet>
      <sheetData sheetId="0"/>
      <sheetData sheetId="1"/>
      <sheetData sheetId="2"/>
      <sheetData sheetId="3">
        <row r="1">
          <cell r="A1" t="str">
            <v>NFU</v>
          </cell>
        </row>
        <row r="2">
          <cell r="A2" t="str">
            <v>VSNU</v>
          </cell>
        </row>
        <row r="3">
          <cell r="A3" t="str">
            <v>Overig</v>
          </cell>
        </row>
        <row r="14">
          <cell r="A14" t="str">
            <v>Aantal maanden</v>
          </cell>
          <cell r="B14" t="str">
            <v>Promovendus</v>
          </cell>
          <cell r="C14" t="str">
            <v>Sr.wet. Medewerker</v>
          </cell>
          <cell r="D14" t="str">
            <v>NWP-MBO</v>
          </cell>
          <cell r="E14" t="str">
            <v>NWP-HBO</v>
          </cell>
          <cell r="F14" t="str">
            <v>NWP-Academisch</v>
          </cell>
          <cell r="H14" t="str">
            <v>Aantal maanden</v>
          </cell>
          <cell r="I14" t="str">
            <v>Promovendus</v>
          </cell>
          <cell r="J14" t="str">
            <v>PostDoc</v>
          </cell>
          <cell r="K14" t="str">
            <v>(Arts) onderzoeker</v>
          </cell>
          <cell r="L14" t="str">
            <v>NWP-MBO</v>
          </cell>
          <cell r="M14" t="str">
            <v>NWP-HBO</v>
          </cell>
          <cell r="N14" t="str">
            <v>NWP-Academisch</v>
          </cell>
        </row>
        <row r="15">
          <cell r="A15">
            <v>1</v>
          </cell>
          <cell r="B15">
            <v>4000</v>
          </cell>
          <cell r="C15">
            <v>6255</v>
          </cell>
          <cell r="D15">
            <v>4659</v>
          </cell>
          <cell r="E15">
            <v>5600</v>
          </cell>
          <cell r="F15">
            <v>6700</v>
          </cell>
          <cell r="H15">
            <v>1</v>
          </cell>
          <cell r="I15">
            <v>4039</v>
          </cell>
          <cell r="J15">
            <v>6799</v>
          </cell>
          <cell r="K15">
            <v>5674</v>
          </cell>
          <cell r="L15">
            <v>4713</v>
          </cell>
          <cell r="M15">
            <v>5674</v>
          </cell>
          <cell r="N15">
            <v>6799</v>
          </cell>
        </row>
        <row r="16">
          <cell r="A16">
            <v>2</v>
          </cell>
          <cell r="B16">
            <v>8000</v>
          </cell>
          <cell r="C16">
            <v>12510</v>
          </cell>
          <cell r="D16">
            <v>9317</v>
          </cell>
          <cell r="E16">
            <v>11200</v>
          </cell>
          <cell r="F16">
            <v>13399</v>
          </cell>
          <cell r="H16">
            <v>2</v>
          </cell>
          <cell r="I16">
            <v>8078</v>
          </cell>
          <cell r="J16">
            <v>13599</v>
          </cell>
          <cell r="K16">
            <v>11349</v>
          </cell>
          <cell r="L16">
            <v>9425</v>
          </cell>
          <cell r="M16">
            <v>11349</v>
          </cell>
          <cell r="N16">
            <v>13599</v>
          </cell>
        </row>
        <row r="17">
          <cell r="A17">
            <v>3</v>
          </cell>
          <cell r="B17">
            <v>12000</v>
          </cell>
          <cell r="C17">
            <v>18765</v>
          </cell>
          <cell r="D17">
            <v>13976</v>
          </cell>
          <cell r="E17">
            <v>16799</v>
          </cell>
          <cell r="F17">
            <v>20099</v>
          </cell>
          <cell r="H17">
            <v>3</v>
          </cell>
          <cell r="I17">
            <v>12118</v>
          </cell>
          <cell r="J17">
            <v>20398</v>
          </cell>
          <cell r="K17">
            <v>17023</v>
          </cell>
          <cell r="L17">
            <v>14138</v>
          </cell>
          <cell r="M17">
            <v>17023</v>
          </cell>
          <cell r="N17">
            <v>20398</v>
          </cell>
        </row>
        <row r="18">
          <cell r="A18">
            <v>4</v>
          </cell>
          <cell r="B18">
            <v>16000</v>
          </cell>
          <cell r="C18">
            <v>25020</v>
          </cell>
          <cell r="D18">
            <v>18634</v>
          </cell>
          <cell r="E18">
            <v>22399</v>
          </cell>
          <cell r="F18">
            <v>26798</v>
          </cell>
          <cell r="H18">
            <v>4</v>
          </cell>
          <cell r="I18">
            <v>16157</v>
          </cell>
          <cell r="J18">
            <v>27197</v>
          </cell>
          <cell r="K18">
            <v>22697</v>
          </cell>
          <cell r="L18">
            <v>18850</v>
          </cell>
          <cell r="M18">
            <v>22697</v>
          </cell>
          <cell r="N18">
            <v>27197</v>
          </cell>
        </row>
        <row r="19">
          <cell r="A19">
            <v>5</v>
          </cell>
          <cell r="B19">
            <v>20000</v>
          </cell>
          <cell r="C19">
            <v>31275</v>
          </cell>
          <cell r="D19">
            <v>23293</v>
          </cell>
          <cell r="E19">
            <v>27999</v>
          </cell>
          <cell r="F19">
            <v>33498</v>
          </cell>
          <cell r="H19">
            <v>5</v>
          </cell>
          <cell r="I19">
            <v>20196</v>
          </cell>
          <cell r="J19">
            <v>33997</v>
          </cell>
          <cell r="K19">
            <v>28371</v>
          </cell>
          <cell r="L19">
            <v>23563</v>
          </cell>
          <cell r="M19">
            <v>28371</v>
          </cell>
          <cell r="N19">
            <v>33997</v>
          </cell>
        </row>
        <row r="20">
          <cell r="A20">
            <v>6</v>
          </cell>
          <cell r="B20">
            <v>24001</v>
          </cell>
          <cell r="C20">
            <v>37530</v>
          </cell>
          <cell r="D20">
            <v>27952</v>
          </cell>
          <cell r="E20">
            <v>33599</v>
          </cell>
          <cell r="F20">
            <v>40197</v>
          </cell>
          <cell r="H20">
            <v>6</v>
          </cell>
          <cell r="I20">
            <v>24235</v>
          </cell>
          <cell r="J20">
            <v>40796</v>
          </cell>
          <cell r="K20">
            <v>34046</v>
          </cell>
          <cell r="L20">
            <v>28276</v>
          </cell>
          <cell r="M20">
            <v>34046</v>
          </cell>
          <cell r="N20">
            <v>40796</v>
          </cell>
        </row>
        <row r="21">
          <cell r="A21">
            <v>7</v>
          </cell>
          <cell r="B21">
            <v>28001</v>
          </cell>
          <cell r="C21">
            <v>43785</v>
          </cell>
          <cell r="D21">
            <v>32610</v>
          </cell>
          <cell r="E21">
            <v>39198</v>
          </cell>
          <cell r="F21">
            <v>46897</v>
          </cell>
          <cell r="H21">
            <v>7</v>
          </cell>
          <cell r="I21">
            <v>28274</v>
          </cell>
          <cell r="J21">
            <v>47595</v>
          </cell>
          <cell r="K21">
            <v>39720</v>
          </cell>
          <cell r="L21">
            <v>32988</v>
          </cell>
          <cell r="M21">
            <v>39720</v>
          </cell>
          <cell r="N21">
            <v>47595</v>
          </cell>
        </row>
        <row r="22">
          <cell r="A22">
            <v>8</v>
          </cell>
          <cell r="B22">
            <v>32001</v>
          </cell>
          <cell r="C22">
            <v>50040</v>
          </cell>
          <cell r="D22">
            <v>37269</v>
          </cell>
          <cell r="E22">
            <v>44798</v>
          </cell>
          <cell r="F22">
            <v>53596</v>
          </cell>
          <cell r="H22">
            <v>8</v>
          </cell>
          <cell r="I22">
            <v>32313</v>
          </cell>
          <cell r="J22">
            <v>54395</v>
          </cell>
          <cell r="K22">
            <v>45394</v>
          </cell>
          <cell r="L22">
            <v>37701</v>
          </cell>
          <cell r="M22">
            <v>45394</v>
          </cell>
          <cell r="N22">
            <v>54395</v>
          </cell>
        </row>
        <row r="23">
          <cell r="A23">
            <v>9</v>
          </cell>
          <cell r="B23">
            <v>36001</v>
          </cell>
          <cell r="C23">
            <v>56295</v>
          </cell>
          <cell r="D23">
            <v>41927</v>
          </cell>
          <cell r="E23">
            <v>50398</v>
          </cell>
          <cell r="F23">
            <v>60296</v>
          </cell>
          <cell r="H23">
            <v>9</v>
          </cell>
          <cell r="I23">
            <v>36353</v>
          </cell>
          <cell r="J23">
            <v>61194</v>
          </cell>
          <cell r="K23">
            <v>51068</v>
          </cell>
          <cell r="L23">
            <v>42413</v>
          </cell>
          <cell r="M23">
            <v>51068</v>
          </cell>
          <cell r="N23">
            <v>61194</v>
          </cell>
        </row>
        <row r="24">
          <cell r="A24">
            <v>10</v>
          </cell>
          <cell r="B24">
            <v>40001</v>
          </cell>
          <cell r="C24">
            <v>62550</v>
          </cell>
          <cell r="D24">
            <v>46586</v>
          </cell>
          <cell r="E24">
            <v>55998</v>
          </cell>
          <cell r="F24">
            <v>66995</v>
          </cell>
          <cell r="H24">
            <v>10</v>
          </cell>
          <cell r="I24">
            <v>40392</v>
          </cell>
          <cell r="J24">
            <v>67993</v>
          </cell>
          <cell r="K24">
            <v>56743</v>
          </cell>
          <cell r="L24">
            <v>47126</v>
          </cell>
          <cell r="M24">
            <v>56743</v>
          </cell>
          <cell r="N24">
            <v>67993</v>
          </cell>
        </row>
        <row r="25">
          <cell r="A25">
            <v>11</v>
          </cell>
          <cell r="B25">
            <v>44001</v>
          </cell>
          <cell r="C25">
            <v>68805</v>
          </cell>
          <cell r="D25">
            <v>51244</v>
          </cell>
          <cell r="E25">
            <v>61597</v>
          </cell>
          <cell r="F25">
            <v>73695</v>
          </cell>
          <cell r="H25">
            <v>11</v>
          </cell>
          <cell r="I25">
            <v>44431</v>
          </cell>
          <cell r="J25">
            <v>74793</v>
          </cell>
          <cell r="K25">
            <v>62417</v>
          </cell>
          <cell r="L25">
            <v>51838</v>
          </cell>
          <cell r="M25">
            <v>62417</v>
          </cell>
          <cell r="N25">
            <v>74793</v>
          </cell>
        </row>
        <row r="26">
          <cell r="A26">
            <v>12</v>
          </cell>
          <cell r="B26">
            <v>52001</v>
          </cell>
          <cell r="C26">
            <v>81315</v>
          </cell>
          <cell r="D26">
            <v>60562</v>
          </cell>
          <cell r="E26">
            <v>72797</v>
          </cell>
          <cell r="F26">
            <v>87093</v>
          </cell>
          <cell r="H26">
            <v>12</v>
          </cell>
          <cell r="I26">
            <v>52509</v>
          </cell>
          <cell r="J26">
            <v>88391</v>
          </cell>
          <cell r="K26">
            <v>73765</v>
          </cell>
          <cell r="L26">
            <v>61264</v>
          </cell>
          <cell r="M26">
            <v>73765</v>
          </cell>
          <cell r="N26">
            <v>88391</v>
          </cell>
        </row>
        <row r="27">
          <cell r="A27">
            <v>13</v>
          </cell>
          <cell r="B27">
            <v>57220</v>
          </cell>
          <cell r="C27">
            <v>88248</v>
          </cell>
          <cell r="D27">
            <v>65726</v>
          </cell>
          <cell r="E27">
            <v>79004</v>
          </cell>
          <cell r="F27">
            <v>94519</v>
          </cell>
          <cell r="H27">
            <v>13</v>
          </cell>
          <cell r="I27">
            <v>57780</v>
          </cell>
          <cell r="J27">
            <v>95916</v>
          </cell>
          <cell r="K27">
            <v>80045</v>
          </cell>
          <cell r="L27">
            <v>66479</v>
          </cell>
          <cell r="M27">
            <v>80045</v>
          </cell>
          <cell r="N27">
            <v>95916</v>
          </cell>
        </row>
        <row r="28">
          <cell r="A28">
            <v>14</v>
          </cell>
          <cell r="B28">
            <v>62438</v>
          </cell>
          <cell r="C28">
            <v>95181</v>
          </cell>
          <cell r="D28">
            <v>70889</v>
          </cell>
          <cell r="E28">
            <v>85211</v>
          </cell>
          <cell r="F28">
            <v>101945</v>
          </cell>
          <cell r="H28">
            <v>14</v>
          </cell>
          <cell r="I28">
            <v>63052</v>
          </cell>
          <cell r="J28">
            <v>103440</v>
          </cell>
          <cell r="K28">
            <v>86324</v>
          </cell>
          <cell r="L28">
            <v>71695</v>
          </cell>
          <cell r="M28">
            <v>86324</v>
          </cell>
          <cell r="N28">
            <v>103440</v>
          </cell>
        </row>
        <row r="29">
          <cell r="A29">
            <v>15</v>
          </cell>
          <cell r="B29">
            <v>67657</v>
          </cell>
          <cell r="C29">
            <v>102115</v>
          </cell>
          <cell r="D29">
            <v>76053</v>
          </cell>
          <cell r="E29">
            <v>91418</v>
          </cell>
          <cell r="F29">
            <v>109371</v>
          </cell>
          <cell r="H29">
            <v>15</v>
          </cell>
          <cell r="I29">
            <v>68323</v>
          </cell>
          <cell r="J29">
            <v>110965</v>
          </cell>
          <cell r="K29">
            <v>92604</v>
          </cell>
          <cell r="L29">
            <v>76910</v>
          </cell>
          <cell r="M29">
            <v>92604</v>
          </cell>
          <cell r="N29">
            <v>110965</v>
          </cell>
        </row>
        <row r="30">
          <cell r="A30">
            <v>16</v>
          </cell>
          <cell r="B30">
            <v>72875</v>
          </cell>
          <cell r="C30">
            <v>109048</v>
          </cell>
          <cell r="D30">
            <v>81216</v>
          </cell>
          <cell r="E30">
            <v>97624</v>
          </cell>
          <cell r="F30">
            <v>116796</v>
          </cell>
          <cell r="H30">
            <v>16</v>
          </cell>
          <cell r="I30">
            <v>73595</v>
          </cell>
          <cell r="J30">
            <v>118490</v>
          </cell>
          <cell r="K30">
            <v>98883</v>
          </cell>
          <cell r="L30">
            <v>82125</v>
          </cell>
          <cell r="M30">
            <v>98883</v>
          </cell>
          <cell r="N30">
            <v>118490</v>
          </cell>
        </row>
        <row r="31">
          <cell r="A31">
            <v>17</v>
          </cell>
          <cell r="B31">
            <v>78094</v>
          </cell>
          <cell r="C31">
            <v>115981</v>
          </cell>
          <cell r="D31">
            <v>86380</v>
          </cell>
          <cell r="E31">
            <v>103831</v>
          </cell>
          <cell r="F31">
            <v>124222</v>
          </cell>
          <cell r="H31">
            <v>17</v>
          </cell>
          <cell r="I31">
            <v>78866</v>
          </cell>
          <cell r="J31">
            <v>126014</v>
          </cell>
          <cell r="K31">
            <v>105163</v>
          </cell>
          <cell r="L31">
            <v>87340</v>
          </cell>
          <cell r="M31">
            <v>105163</v>
          </cell>
          <cell r="N31">
            <v>126014</v>
          </cell>
        </row>
        <row r="32">
          <cell r="A32">
            <v>18</v>
          </cell>
          <cell r="B32">
            <v>83312</v>
          </cell>
          <cell r="C32">
            <v>122914</v>
          </cell>
          <cell r="D32">
            <v>91544</v>
          </cell>
          <cell r="E32">
            <v>110038</v>
          </cell>
          <cell r="F32">
            <v>131648</v>
          </cell>
          <cell r="H32">
            <v>18</v>
          </cell>
          <cell r="I32">
            <v>84138</v>
          </cell>
          <cell r="J32">
            <v>133539</v>
          </cell>
          <cell r="K32">
            <v>111442</v>
          </cell>
          <cell r="L32">
            <v>92556</v>
          </cell>
          <cell r="M32">
            <v>111442</v>
          </cell>
          <cell r="N32">
            <v>133539</v>
          </cell>
        </row>
        <row r="33">
          <cell r="A33">
            <v>19</v>
          </cell>
          <cell r="B33">
            <v>88531</v>
          </cell>
          <cell r="C33">
            <v>129847</v>
          </cell>
          <cell r="D33">
            <v>96707</v>
          </cell>
          <cell r="E33">
            <v>116245</v>
          </cell>
          <cell r="F33">
            <v>139074</v>
          </cell>
          <cell r="H33">
            <v>19</v>
          </cell>
          <cell r="I33">
            <v>89409</v>
          </cell>
          <cell r="J33">
            <v>141064</v>
          </cell>
          <cell r="K33">
            <v>117722</v>
          </cell>
          <cell r="L33">
            <v>97771</v>
          </cell>
          <cell r="M33">
            <v>117722</v>
          </cell>
          <cell r="N33">
            <v>141064</v>
          </cell>
        </row>
        <row r="34">
          <cell r="A34">
            <v>20</v>
          </cell>
          <cell r="B34">
            <v>93749</v>
          </cell>
          <cell r="C34">
            <v>136780</v>
          </cell>
          <cell r="D34">
            <v>101871</v>
          </cell>
          <cell r="E34">
            <v>122452</v>
          </cell>
          <cell r="F34">
            <v>146500</v>
          </cell>
          <cell r="H34">
            <v>20</v>
          </cell>
          <cell r="I34">
            <v>94680</v>
          </cell>
          <cell r="J34">
            <v>148588</v>
          </cell>
          <cell r="K34">
            <v>124001</v>
          </cell>
          <cell r="L34">
            <v>102986</v>
          </cell>
          <cell r="M34">
            <v>124001</v>
          </cell>
          <cell r="N34">
            <v>148588</v>
          </cell>
        </row>
        <row r="35">
          <cell r="A35">
            <v>21</v>
          </cell>
          <cell r="B35">
            <v>98968</v>
          </cell>
          <cell r="C35">
            <v>143714</v>
          </cell>
          <cell r="D35">
            <v>107034</v>
          </cell>
          <cell r="E35">
            <v>128659</v>
          </cell>
          <cell r="F35">
            <v>153926</v>
          </cell>
          <cell r="H35">
            <v>21</v>
          </cell>
          <cell r="I35">
            <v>99952</v>
          </cell>
          <cell r="J35">
            <v>156113</v>
          </cell>
          <cell r="K35">
            <v>130281</v>
          </cell>
          <cell r="L35">
            <v>108201</v>
          </cell>
          <cell r="M35">
            <v>130281</v>
          </cell>
          <cell r="N35">
            <v>156113</v>
          </cell>
        </row>
        <row r="36">
          <cell r="A36">
            <v>22</v>
          </cell>
          <cell r="B36">
            <v>104186</v>
          </cell>
          <cell r="C36">
            <v>150647</v>
          </cell>
          <cell r="D36">
            <v>112198</v>
          </cell>
          <cell r="E36">
            <v>134865</v>
          </cell>
          <cell r="F36">
            <v>161351</v>
          </cell>
          <cell r="H36">
            <v>22</v>
          </cell>
          <cell r="I36">
            <v>105223</v>
          </cell>
          <cell r="J36">
            <v>163638</v>
          </cell>
          <cell r="K36">
            <v>136560</v>
          </cell>
          <cell r="L36">
            <v>113417</v>
          </cell>
          <cell r="M36">
            <v>136560</v>
          </cell>
          <cell r="N36">
            <v>163638</v>
          </cell>
        </row>
        <row r="37">
          <cell r="A37">
            <v>23</v>
          </cell>
          <cell r="B37">
            <v>109405</v>
          </cell>
          <cell r="C37">
            <v>157580</v>
          </cell>
          <cell r="D37">
            <v>117361</v>
          </cell>
          <cell r="E37">
            <v>141072</v>
          </cell>
          <cell r="F37">
            <v>168777</v>
          </cell>
          <cell r="H37">
            <v>23</v>
          </cell>
          <cell r="I37">
            <v>110495</v>
          </cell>
          <cell r="J37">
            <v>171162</v>
          </cell>
          <cell r="K37">
            <v>142840</v>
          </cell>
          <cell r="L37">
            <v>118632</v>
          </cell>
          <cell r="M37">
            <v>142840</v>
          </cell>
          <cell r="N37">
            <v>171162</v>
          </cell>
        </row>
        <row r="38">
          <cell r="A38">
            <v>24</v>
          </cell>
          <cell r="B38">
            <v>114623</v>
          </cell>
          <cell r="C38">
            <v>164513</v>
          </cell>
          <cell r="D38">
            <v>122525</v>
          </cell>
          <cell r="E38">
            <v>147279</v>
          </cell>
          <cell r="F38">
            <v>176203</v>
          </cell>
          <cell r="H38">
            <v>24</v>
          </cell>
          <cell r="I38">
            <v>115766</v>
          </cell>
          <cell r="J38">
            <v>178687</v>
          </cell>
          <cell r="K38">
            <v>149119</v>
          </cell>
          <cell r="L38">
            <v>123847</v>
          </cell>
          <cell r="M38">
            <v>149119</v>
          </cell>
          <cell r="N38">
            <v>178687</v>
          </cell>
        </row>
        <row r="39">
          <cell r="A39">
            <v>25</v>
          </cell>
          <cell r="B39">
            <v>120190</v>
          </cell>
          <cell r="C39">
            <v>171607</v>
          </cell>
          <cell r="D39">
            <v>127808</v>
          </cell>
          <cell r="E39">
            <v>153630</v>
          </cell>
          <cell r="F39">
            <v>183801</v>
          </cell>
          <cell r="H39">
            <v>25</v>
          </cell>
          <cell r="I39">
            <v>121386</v>
          </cell>
          <cell r="J39">
            <v>186374</v>
          </cell>
          <cell r="K39">
            <v>155534</v>
          </cell>
          <cell r="L39">
            <v>129175</v>
          </cell>
          <cell r="M39">
            <v>155534</v>
          </cell>
          <cell r="N39">
            <v>186374</v>
          </cell>
        </row>
        <row r="40">
          <cell r="A40">
            <v>26</v>
          </cell>
          <cell r="B40">
            <v>125756</v>
          </cell>
          <cell r="C40">
            <v>178700</v>
          </cell>
          <cell r="D40">
            <v>133092</v>
          </cell>
          <cell r="E40">
            <v>159980</v>
          </cell>
          <cell r="F40">
            <v>191399</v>
          </cell>
          <cell r="H40">
            <v>26</v>
          </cell>
          <cell r="I40">
            <v>127007</v>
          </cell>
          <cell r="J40">
            <v>194060</v>
          </cell>
          <cell r="K40">
            <v>161949</v>
          </cell>
          <cell r="L40">
            <v>134502</v>
          </cell>
          <cell r="M40">
            <v>161949</v>
          </cell>
          <cell r="N40">
            <v>194060</v>
          </cell>
        </row>
        <row r="41">
          <cell r="A41">
            <v>27</v>
          </cell>
          <cell r="B41">
            <v>131323</v>
          </cell>
          <cell r="C41">
            <v>185794</v>
          </cell>
          <cell r="D41">
            <v>138375</v>
          </cell>
          <cell r="E41">
            <v>166331</v>
          </cell>
          <cell r="F41">
            <v>198996</v>
          </cell>
          <cell r="H41">
            <v>27</v>
          </cell>
          <cell r="I41">
            <v>132627</v>
          </cell>
          <cell r="J41">
            <v>201747</v>
          </cell>
          <cell r="K41">
            <v>168363</v>
          </cell>
          <cell r="L41">
            <v>139830</v>
          </cell>
          <cell r="M41">
            <v>168363</v>
          </cell>
          <cell r="N41">
            <v>201747</v>
          </cell>
        </row>
        <row r="42">
          <cell r="A42">
            <v>28</v>
          </cell>
          <cell r="B42">
            <v>136890</v>
          </cell>
          <cell r="C42">
            <v>192888</v>
          </cell>
          <cell r="D42">
            <v>143658</v>
          </cell>
          <cell r="E42">
            <v>172681</v>
          </cell>
          <cell r="F42">
            <v>206594</v>
          </cell>
          <cell r="H42">
            <v>28</v>
          </cell>
          <cell r="I42">
            <v>138247</v>
          </cell>
          <cell r="J42">
            <v>209433</v>
          </cell>
          <cell r="K42">
            <v>174778</v>
          </cell>
          <cell r="L42">
            <v>145157</v>
          </cell>
          <cell r="M42">
            <v>174778</v>
          </cell>
          <cell r="N42">
            <v>209433</v>
          </cell>
        </row>
        <row r="43">
          <cell r="A43">
            <v>29</v>
          </cell>
          <cell r="B43">
            <v>142456</v>
          </cell>
          <cell r="C43">
            <v>199981</v>
          </cell>
          <cell r="D43">
            <v>148941</v>
          </cell>
          <cell r="E43">
            <v>179032</v>
          </cell>
          <cell r="F43">
            <v>214192</v>
          </cell>
          <cell r="H43">
            <v>29</v>
          </cell>
          <cell r="I43">
            <v>143867</v>
          </cell>
          <cell r="J43">
            <v>217120</v>
          </cell>
          <cell r="K43">
            <v>181193</v>
          </cell>
          <cell r="L43">
            <v>150485</v>
          </cell>
          <cell r="M43">
            <v>181193</v>
          </cell>
          <cell r="N43">
            <v>217120</v>
          </cell>
        </row>
        <row r="44">
          <cell r="A44">
            <v>30</v>
          </cell>
          <cell r="B44">
            <v>148023</v>
          </cell>
          <cell r="C44">
            <v>207075</v>
          </cell>
          <cell r="D44">
            <v>154225</v>
          </cell>
          <cell r="E44">
            <v>185383</v>
          </cell>
          <cell r="F44">
            <v>221790</v>
          </cell>
          <cell r="H44">
            <v>30</v>
          </cell>
          <cell r="I44">
            <v>149488</v>
          </cell>
          <cell r="J44">
            <v>224807</v>
          </cell>
          <cell r="K44">
            <v>187608</v>
          </cell>
          <cell r="L44">
            <v>155813</v>
          </cell>
          <cell r="M44">
            <v>187608</v>
          </cell>
          <cell r="N44">
            <v>224807</v>
          </cell>
        </row>
        <row r="45">
          <cell r="A45">
            <v>31</v>
          </cell>
          <cell r="B45">
            <v>153590</v>
          </cell>
          <cell r="C45">
            <v>214169</v>
          </cell>
          <cell r="D45">
            <v>159508</v>
          </cell>
          <cell r="E45">
            <v>191733</v>
          </cell>
          <cell r="F45">
            <v>229387</v>
          </cell>
          <cell r="H45">
            <v>31</v>
          </cell>
          <cell r="I45">
            <v>155108</v>
          </cell>
          <cell r="J45">
            <v>232493</v>
          </cell>
          <cell r="K45">
            <v>194022</v>
          </cell>
          <cell r="L45">
            <v>161140</v>
          </cell>
          <cell r="M45">
            <v>194022</v>
          </cell>
          <cell r="N45">
            <v>232493</v>
          </cell>
        </row>
        <row r="46">
          <cell r="A46">
            <v>32</v>
          </cell>
          <cell r="B46">
            <v>159156</v>
          </cell>
          <cell r="C46">
            <v>221262</v>
          </cell>
          <cell r="D46">
            <v>164791</v>
          </cell>
          <cell r="E46">
            <v>198084</v>
          </cell>
          <cell r="F46">
            <v>236985</v>
          </cell>
          <cell r="H46">
            <v>32</v>
          </cell>
          <cell r="I46">
            <v>160728</v>
          </cell>
          <cell r="J46">
            <v>240180</v>
          </cell>
          <cell r="K46">
            <v>200437</v>
          </cell>
          <cell r="L46">
            <v>166468</v>
          </cell>
          <cell r="M46">
            <v>200437</v>
          </cell>
          <cell r="N46">
            <v>240180</v>
          </cell>
        </row>
        <row r="47">
          <cell r="A47">
            <v>33</v>
          </cell>
          <cell r="B47">
            <v>164723</v>
          </cell>
          <cell r="C47">
            <v>228356</v>
          </cell>
          <cell r="D47">
            <v>170074</v>
          </cell>
          <cell r="E47">
            <v>204434</v>
          </cell>
          <cell r="F47">
            <v>244583</v>
          </cell>
          <cell r="H47">
            <v>33</v>
          </cell>
          <cell r="I47">
            <v>166348</v>
          </cell>
          <cell r="J47">
            <v>247866</v>
          </cell>
          <cell r="K47">
            <v>206852</v>
          </cell>
          <cell r="L47">
            <v>171795</v>
          </cell>
          <cell r="M47">
            <v>206852</v>
          </cell>
          <cell r="N47">
            <v>247866</v>
          </cell>
        </row>
        <row r="48">
          <cell r="A48">
            <v>34</v>
          </cell>
          <cell r="B48">
            <v>170290</v>
          </cell>
          <cell r="C48">
            <v>235450</v>
          </cell>
          <cell r="D48">
            <v>175358</v>
          </cell>
          <cell r="E48">
            <v>210785</v>
          </cell>
          <cell r="F48">
            <v>252181</v>
          </cell>
          <cell r="H48">
            <v>34</v>
          </cell>
          <cell r="I48">
            <v>171969</v>
          </cell>
          <cell r="J48">
            <v>255553</v>
          </cell>
          <cell r="K48">
            <v>213267</v>
          </cell>
          <cell r="L48">
            <v>177123</v>
          </cell>
          <cell r="M48">
            <v>213267</v>
          </cell>
          <cell r="N48">
            <v>255553</v>
          </cell>
        </row>
        <row r="49">
          <cell r="A49">
            <v>35</v>
          </cell>
          <cell r="B49">
            <v>175856</v>
          </cell>
          <cell r="C49">
            <v>242543</v>
          </cell>
          <cell r="D49">
            <v>180641</v>
          </cell>
          <cell r="E49">
            <v>217135</v>
          </cell>
          <cell r="F49">
            <v>259778</v>
          </cell>
          <cell r="H49">
            <v>35</v>
          </cell>
          <cell r="I49">
            <v>177589</v>
          </cell>
          <cell r="J49">
            <v>263239</v>
          </cell>
          <cell r="K49">
            <v>219681</v>
          </cell>
          <cell r="L49">
            <v>182450</v>
          </cell>
          <cell r="M49">
            <v>219681</v>
          </cell>
          <cell r="N49">
            <v>263239</v>
          </cell>
        </row>
        <row r="50">
          <cell r="A50">
            <v>36</v>
          </cell>
          <cell r="B50">
            <v>181423</v>
          </cell>
          <cell r="C50">
            <v>249637</v>
          </cell>
          <cell r="D50">
            <v>185924</v>
          </cell>
          <cell r="E50">
            <v>223486</v>
          </cell>
          <cell r="F50">
            <v>267376</v>
          </cell>
          <cell r="H50">
            <v>36</v>
          </cell>
          <cell r="I50">
            <v>183209</v>
          </cell>
          <cell r="J50">
            <v>270926</v>
          </cell>
          <cell r="K50">
            <v>226096</v>
          </cell>
          <cell r="L50">
            <v>187778</v>
          </cell>
          <cell r="M50">
            <v>226096</v>
          </cell>
          <cell r="N50">
            <v>270926</v>
          </cell>
        </row>
        <row r="51">
          <cell r="A51">
            <v>37</v>
          </cell>
          <cell r="B51">
            <v>187415</v>
          </cell>
          <cell r="C51">
            <v>256895</v>
          </cell>
          <cell r="D51">
            <v>191330</v>
          </cell>
          <cell r="E51">
            <v>229984</v>
          </cell>
          <cell r="F51">
            <v>275150</v>
          </cell>
          <cell r="H51">
            <v>37</v>
          </cell>
          <cell r="I51">
            <v>189246</v>
          </cell>
          <cell r="J51">
            <v>278778</v>
          </cell>
          <cell r="K51">
            <v>232649</v>
          </cell>
          <cell r="L51">
            <v>193220</v>
          </cell>
          <cell r="M51">
            <v>232649</v>
          </cell>
          <cell r="N51">
            <v>278778</v>
          </cell>
        </row>
        <row r="52">
          <cell r="A52">
            <v>38</v>
          </cell>
          <cell r="B52">
            <v>193407</v>
          </cell>
          <cell r="C52">
            <v>264153</v>
          </cell>
          <cell r="D52">
            <v>196735</v>
          </cell>
          <cell r="E52">
            <v>236481</v>
          </cell>
          <cell r="F52">
            <v>282923</v>
          </cell>
          <cell r="H52">
            <v>38</v>
          </cell>
          <cell r="I52">
            <v>195282</v>
          </cell>
          <cell r="J52">
            <v>286630</v>
          </cell>
          <cell r="K52">
            <v>239202</v>
          </cell>
          <cell r="L52">
            <v>198663</v>
          </cell>
          <cell r="M52">
            <v>239202</v>
          </cell>
          <cell r="N52">
            <v>286630</v>
          </cell>
        </row>
        <row r="53">
          <cell r="A53">
            <v>39</v>
          </cell>
          <cell r="B53">
            <v>199399</v>
          </cell>
          <cell r="C53">
            <v>271411</v>
          </cell>
          <cell r="D53">
            <v>202141</v>
          </cell>
          <cell r="E53">
            <v>242979</v>
          </cell>
          <cell r="F53">
            <v>290697</v>
          </cell>
          <cell r="H53">
            <v>39</v>
          </cell>
          <cell r="I53">
            <v>201319</v>
          </cell>
          <cell r="J53">
            <v>294483</v>
          </cell>
          <cell r="K53">
            <v>245755</v>
          </cell>
          <cell r="L53">
            <v>204105</v>
          </cell>
          <cell r="M53">
            <v>245755</v>
          </cell>
          <cell r="N53">
            <v>294483</v>
          </cell>
        </row>
        <row r="54">
          <cell r="A54">
            <v>40</v>
          </cell>
          <cell r="B54">
            <v>205391</v>
          </cell>
          <cell r="C54">
            <v>278668</v>
          </cell>
          <cell r="D54">
            <v>207546</v>
          </cell>
          <cell r="E54">
            <v>249476</v>
          </cell>
          <cell r="F54">
            <v>298471</v>
          </cell>
          <cell r="H54">
            <v>40</v>
          </cell>
          <cell r="I54">
            <v>207356</v>
          </cell>
          <cell r="J54">
            <v>302335</v>
          </cell>
          <cell r="K54">
            <v>252308</v>
          </cell>
          <cell r="L54">
            <v>209547</v>
          </cell>
          <cell r="M54">
            <v>252308</v>
          </cell>
          <cell r="N54">
            <v>302335</v>
          </cell>
        </row>
        <row r="55">
          <cell r="A55">
            <v>41</v>
          </cell>
          <cell r="B55">
            <v>211383</v>
          </cell>
          <cell r="C55">
            <v>285926</v>
          </cell>
          <cell r="D55">
            <v>212952</v>
          </cell>
          <cell r="E55">
            <v>255974</v>
          </cell>
          <cell r="F55">
            <v>306244</v>
          </cell>
          <cell r="H55">
            <v>41</v>
          </cell>
          <cell r="I55">
            <v>213392</v>
          </cell>
          <cell r="J55">
            <v>310187</v>
          </cell>
          <cell r="K55">
            <v>258861</v>
          </cell>
          <cell r="L55">
            <v>214989</v>
          </cell>
          <cell r="M55">
            <v>258861</v>
          </cell>
          <cell r="N55">
            <v>310187</v>
          </cell>
        </row>
        <row r="56">
          <cell r="A56">
            <v>42</v>
          </cell>
          <cell r="B56">
            <v>217376</v>
          </cell>
          <cell r="C56">
            <v>293184</v>
          </cell>
          <cell r="D56">
            <v>218357</v>
          </cell>
          <cell r="E56">
            <v>262472</v>
          </cell>
          <cell r="F56">
            <v>314018</v>
          </cell>
          <cell r="H56">
            <v>42</v>
          </cell>
          <cell r="I56">
            <v>219429</v>
          </cell>
          <cell r="J56">
            <v>318039</v>
          </cell>
          <cell r="K56">
            <v>265414</v>
          </cell>
          <cell r="L56">
            <v>220432</v>
          </cell>
          <cell r="M56">
            <v>265414</v>
          </cell>
          <cell r="N56">
            <v>318039</v>
          </cell>
        </row>
        <row r="57">
          <cell r="A57">
            <v>43</v>
          </cell>
          <cell r="B57">
            <v>223368</v>
          </cell>
          <cell r="C57">
            <v>300442</v>
          </cell>
          <cell r="D57">
            <v>223763</v>
          </cell>
          <cell r="E57">
            <v>268969</v>
          </cell>
          <cell r="F57">
            <v>321792</v>
          </cell>
          <cell r="H57">
            <v>43</v>
          </cell>
          <cell r="I57">
            <v>225466</v>
          </cell>
          <cell r="J57">
            <v>325891</v>
          </cell>
          <cell r="K57">
            <v>271966</v>
          </cell>
          <cell r="L57">
            <v>225874</v>
          </cell>
          <cell r="M57">
            <v>271966</v>
          </cell>
          <cell r="N57">
            <v>325891</v>
          </cell>
        </row>
        <row r="58">
          <cell r="A58">
            <v>44</v>
          </cell>
          <cell r="B58">
            <v>229360</v>
          </cell>
          <cell r="C58">
            <v>307700</v>
          </cell>
          <cell r="D58">
            <v>229168</v>
          </cell>
          <cell r="E58">
            <v>275467</v>
          </cell>
          <cell r="F58">
            <v>329565</v>
          </cell>
          <cell r="H58">
            <v>44</v>
          </cell>
          <cell r="I58">
            <v>231502</v>
          </cell>
          <cell r="J58">
            <v>333743</v>
          </cell>
          <cell r="K58">
            <v>278519</v>
          </cell>
          <cell r="L58">
            <v>231316</v>
          </cell>
          <cell r="M58">
            <v>278519</v>
          </cell>
          <cell r="N58">
            <v>333743</v>
          </cell>
        </row>
        <row r="59">
          <cell r="A59">
            <v>45</v>
          </cell>
          <cell r="B59">
            <v>235352</v>
          </cell>
          <cell r="C59">
            <v>314958</v>
          </cell>
          <cell r="D59">
            <v>234574</v>
          </cell>
          <cell r="E59">
            <v>281964</v>
          </cell>
          <cell r="F59">
            <v>337339</v>
          </cell>
          <cell r="H59">
            <v>45</v>
          </cell>
          <cell r="I59">
            <v>237539</v>
          </cell>
          <cell r="J59">
            <v>341596</v>
          </cell>
          <cell r="K59">
            <v>285072</v>
          </cell>
          <cell r="L59">
            <v>236758</v>
          </cell>
          <cell r="M59">
            <v>285072</v>
          </cell>
          <cell r="N59">
            <v>341496</v>
          </cell>
        </row>
        <row r="60">
          <cell r="A60">
            <v>46</v>
          </cell>
          <cell r="B60">
            <v>241344</v>
          </cell>
          <cell r="C60">
            <v>322215</v>
          </cell>
          <cell r="D60">
            <v>239979</v>
          </cell>
          <cell r="E60">
            <v>288462</v>
          </cell>
          <cell r="F60">
            <v>345113</v>
          </cell>
          <cell r="H60">
            <v>46</v>
          </cell>
          <cell r="I60">
            <v>243576</v>
          </cell>
          <cell r="J60">
            <v>349448</v>
          </cell>
          <cell r="K60">
            <v>291625</v>
          </cell>
          <cell r="L60">
            <v>242201</v>
          </cell>
          <cell r="M60">
            <v>291625</v>
          </cell>
          <cell r="N60">
            <v>349448</v>
          </cell>
        </row>
        <row r="61">
          <cell r="A61">
            <v>47</v>
          </cell>
          <cell r="B61">
            <v>247336</v>
          </cell>
          <cell r="C61">
            <v>329473</v>
          </cell>
          <cell r="D61">
            <v>245385</v>
          </cell>
          <cell r="E61">
            <v>294959</v>
          </cell>
          <cell r="F61">
            <v>352886</v>
          </cell>
          <cell r="H61">
            <v>47</v>
          </cell>
          <cell r="I61">
            <v>249612</v>
          </cell>
          <cell r="J61">
            <v>357300</v>
          </cell>
          <cell r="K61">
            <v>298178</v>
          </cell>
          <cell r="L61">
            <v>247643</v>
          </cell>
          <cell r="M61">
            <v>298178</v>
          </cell>
          <cell r="N61">
            <v>357300</v>
          </cell>
        </row>
        <row r="62">
          <cell r="A62">
            <v>48</v>
          </cell>
          <cell r="B62">
            <v>253328</v>
          </cell>
          <cell r="C62">
            <v>336731</v>
          </cell>
          <cell r="D62">
            <v>250790</v>
          </cell>
          <cell r="E62">
            <v>301457</v>
          </cell>
          <cell r="F62">
            <v>360660</v>
          </cell>
          <cell r="H62">
            <v>48</v>
          </cell>
          <cell r="I62">
            <v>255649</v>
          </cell>
          <cell r="J62">
            <v>365152</v>
          </cell>
          <cell r="K62">
            <v>304731</v>
          </cell>
          <cell r="L62">
            <v>253085</v>
          </cell>
          <cell r="M62">
            <v>304731</v>
          </cell>
          <cell r="N62">
            <v>365152</v>
          </cell>
        </row>
        <row r="63">
          <cell r="A63">
            <v>49</v>
          </cell>
          <cell r="B63">
            <v>259396</v>
          </cell>
          <cell r="C63">
            <v>344157</v>
          </cell>
          <cell r="D63">
            <v>256321</v>
          </cell>
          <cell r="E63">
            <v>308105</v>
          </cell>
          <cell r="F63">
            <v>368614</v>
          </cell>
          <cell r="H63">
            <v>49</v>
          </cell>
          <cell r="I63">
            <v>261753</v>
          </cell>
          <cell r="J63">
            <v>373173</v>
          </cell>
          <cell r="K63">
            <v>311425</v>
          </cell>
          <cell r="L63">
            <v>258645</v>
          </cell>
          <cell r="M63">
            <v>311425</v>
          </cell>
          <cell r="N63">
            <v>373173</v>
          </cell>
        </row>
        <row r="64">
          <cell r="A64">
            <v>50</v>
          </cell>
          <cell r="B64">
            <v>265464</v>
          </cell>
          <cell r="C64">
            <v>351583</v>
          </cell>
          <cell r="D64">
            <v>261851</v>
          </cell>
          <cell r="E64">
            <v>314753</v>
          </cell>
          <cell r="F64">
            <v>376567</v>
          </cell>
          <cell r="H64">
            <v>50</v>
          </cell>
          <cell r="I64">
            <v>267857</v>
          </cell>
          <cell r="J64">
            <v>381195</v>
          </cell>
          <cell r="K64">
            <v>318119</v>
          </cell>
          <cell r="L64">
            <v>264204</v>
          </cell>
          <cell r="M64">
            <v>318119</v>
          </cell>
          <cell r="N64">
            <v>381195</v>
          </cell>
        </row>
        <row r="65">
          <cell r="A65">
            <v>51</v>
          </cell>
          <cell r="B65">
            <v>271532</v>
          </cell>
          <cell r="C65">
            <v>359009</v>
          </cell>
          <cell r="D65">
            <v>267382</v>
          </cell>
          <cell r="E65">
            <v>321401</v>
          </cell>
          <cell r="F65">
            <v>384521</v>
          </cell>
          <cell r="H65">
            <v>51</v>
          </cell>
          <cell r="I65">
            <v>273960</v>
          </cell>
          <cell r="J65">
            <v>389216</v>
          </cell>
          <cell r="K65">
            <v>324813</v>
          </cell>
          <cell r="L65">
            <v>269764</v>
          </cell>
          <cell r="M65">
            <v>324813</v>
          </cell>
          <cell r="N65">
            <v>389216</v>
          </cell>
        </row>
        <row r="66">
          <cell r="A66">
            <v>52</v>
          </cell>
          <cell r="B66">
            <v>277600</v>
          </cell>
          <cell r="C66">
            <v>366434</v>
          </cell>
          <cell r="D66">
            <v>272913</v>
          </cell>
          <cell r="E66">
            <v>328049</v>
          </cell>
          <cell r="F66">
            <v>392474</v>
          </cell>
          <cell r="H66">
            <v>52</v>
          </cell>
          <cell r="I66">
            <v>280064</v>
          </cell>
          <cell r="J66">
            <v>397237</v>
          </cell>
          <cell r="K66">
            <v>331507</v>
          </cell>
          <cell r="L66">
            <v>275323</v>
          </cell>
          <cell r="M66">
            <v>331507</v>
          </cell>
          <cell r="N66">
            <v>397237</v>
          </cell>
        </row>
        <row r="67">
          <cell r="A67">
            <v>53</v>
          </cell>
          <cell r="B67">
            <v>283668</v>
          </cell>
          <cell r="C67">
            <v>373860</v>
          </cell>
          <cell r="D67">
            <v>278443</v>
          </cell>
          <cell r="E67">
            <v>334697</v>
          </cell>
          <cell r="F67">
            <v>400428</v>
          </cell>
          <cell r="H67">
            <v>53</v>
          </cell>
          <cell r="I67">
            <v>286168</v>
          </cell>
          <cell r="J67">
            <v>405258</v>
          </cell>
          <cell r="K67">
            <v>338201</v>
          </cell>
          <cell r="L67">
            <v>280883</v>
          </cell>
          <cell r="M67">
            <v>338201</v>
          </cell>
          <cell r="N67">
            <v>405258</v>
          </cell>
        </row>
        <row r="68">
          <cell r="A68">
            <v>54</v>
          </cell>
          <cell r="B68">
            <v>289736</v>
          </cell>
          <cell r="C68">
            <v>381286</v>
          </cell>
          <cell r="D68">
            <v>283974</v>
          </cell>
          <cell r="E68">
            <v>341345</v>
          </cell>
          <cell r="F68">
            <v>408381</v>
          </cell>
          <cell r="H68">
            <v>54</v>
          </cell>
          <cell r="I68">
            <v>292272</v>
          </cell>
          <cell r="J68">
            <v>413280</v>
          </cell>
          <cell r="K68">
            <v>344895</v>
          </cell>
          <cell r="L68">
            <v>286442</v>
          </cell>
          <cell r="M68">
            <v>344895</v>
          </cell>
          <cell r="N68">
            <v>413280</v>
          </cell>
        </row>
        <row r="69">
          <cell r="A69">
            <v>55</v>
          </cell>
          <cell r="B69">
            <v>295803</v>
          </cell>
          <cell r="C69">
            <v>388712</v>
          </cell>
          <cell r="D69">
            <v>289505</v>
          </cell>
          <cell r="E69">
            <v>347993</v>
          </cell>
          <cell r="F69">
            <v>416335</v>
          </cell>
          <cell r="H69">
            <v>55</v>
          </cell>
          <cell r="I69">
            <v>298375</v>
          </cell>
          <cell r="J69">
            <v>421301</v>
          </cell>
          <cell r="K69">
            <v>351589</v>
          </cell>
          <cell r="L69">
            <v>292002</v>
          </cell>
          <cell r="M69">
            <v>351589</v>
          </cell>
          <cell r="N69">
            <v>421301</v>
          </cell>
        </row>
        <row r="70">
          <cell r="A70">
            <v>56</v>
          </cell>
          <cell r="B70">
            <v>301871</v>
          </cell>
          <cell r="C70">
            <v>396138</v>
          </cell>
          <cell r="D70">
            <v>295035</v>
          </cell>
          <cell r="E70">
            <v>354641</v>
          </cell>
          <cell r="F70">
            <v>424288</v>
          </cell>
          <cell r="H70">
            <v>56</v>
          </cell>
          <cell r="I70">
            <v>304479</v>
          </cell>
          <cell r="J70">
            <v>429322</v>
          </cell>
          <cell r="K70">
            <v>358283</v>
          </cell>
          <cell r="L70">
            <v>297561</v>
          </cell>
          <cell r="M70">
            <v>358283</v>
          </cell>
          <cell r="N70">
            <v>429322</v>
          </cell>
        </row>
        <row r="71">
          <cell r="A71">
            <v>57</v>
          </cell>
          <cell r="B71">
            <v>307939</v>
          </cell>
          <cell r="C71">
            <v>403564</v>
          </cell>
          <cell r="D71">
            <v>300566</v>
          </cell>
          <cell r="E71">
            <v>361289</v>
          </cell>
          <cell r="F71">
            <v>432242</v>
          </cell>
          <cell r="H71">
            <v>57</v>
          </cell>
          <cell r="I71">
            <v>310583</v>
          </cell>
          <cell r="J71">
            <v>437343</v>
          </cell>
          <cell r="K71">
            <v>364977</v>
          </cell>
          <cell r="L71">
            <v>303121</v>
          </cell>
          <cell r="M71">
            <v>364977</v>
          </cell>
          <cell r="N71">
            <v>437343</v>
          </cell>
        </row>
        <row r="72">
          <cell r="A72">
            <v>58</v>
          </cell>
          <cell r="B72">
            <v>314007</v>
          </cell>
          <cell r="C72">
            <v>410989</v>
          </cell>
          <cell r="D72">
            <v>306097</v>
          </cell>
          <cell r="E72">
            <v>367937</v>
          </cell>
          <cell r="F72">
            <v>440195</v>
          </cell>
          <cell r="H72">
            <v>58</v>
          </cell>
          <cell r="I72">
            <v>316687</v>
          </cell>
          <cell r="J72">
            <v>445365</v>
          </cell>
          <cell r="K72">
            <v>371671</v>
          </cell>
          <cell r="L72">
            <v>308680</v>
          </cell>
          <cell r="M72">
            <v>371671</v>
          </cell>
          <cell r="N72">
            <v>445365</v>
          </cell>
        </row>
        <row r="73">
          <cell r="A73">
            <v>59</v>
          </cell>
          <cell r="B73">
            <v>320075</v>
          </cell>
          <cell r="C73">
            <v>418415</v>
          </cell>
          <cell r="D73">
            <v>311627</v>
          </cell>
          <cell r="E73">
            <v>374585</v>
          </cell>
          <cell r="F73">
            <v>448149</v>
          </cell>
          <cell r="H73">
            <v>59</v>
          </cell>
          <cell r="I73">
            <v>322790</v>
          </cell>
          <cell r="J73">
            <v>453386</v>
          </cell>
          <cell r="K73">
            <v>378365</v>
          </cell>
          <cell r="L73">
            <v>314240</v>
          </cell>
          <cell r="M73">
            <v>378365</v>
          </cell>
          <cell r="N73">
            <v>453386</v>
          </cell>
        </row>
        <row r="74">
          <cell r="A74">
            <v>60</v>
          </cell>
          <cell r="B74">
            <v>326143</v>
          </cell>
          <cell r="C74">
            <v>425841</v>
          </cell>
          <cell r="D74">
            <v>317158</v>
          </cell>
          <cell r="E74">
            <v>381233</v>
          </cell>
          <cell r="F74">
            <v>456102</v>
          </cell>
          <cell r="H74">
            <v>60</v>
          </cell>
          <cell r="I74">
            <v>328894</v>
          </cell>
          <cell r="J74">
            <v>461407</v>
          </cell>
          <cell r="K74">
            <v>385059</v>
          </cell>
          <cell r="L74">
            <v>319799</v>
          </cell>
          <cell r="M74">
            <v>385059</v>
          </cell>
          <cell r="N74">
            <v>461407</v>
          </cell>
        </row>
        <row r="75">
          <cell r="A75">
            <v>61</v>
          </cell>
          <cell r="B75">
            <v>332351</v>
          </cell>
          <cell r="C75">
            <v>433439</v>
          </cell>
          <cell r="D75">
            <v>322817</v>
          </cell>
          <cell r="E75">
            <v>388035</v>
          </cell>
          <cell r="F75">
            <v>464240</v>
          </cell>
          <cell r="H75">
            <v>61</v>
          </cell>
          <cell r="I75">
            <v>335129</v>
          </cell>
          <cell r="J75">
            <v>469601</v>
          </cell>
          <cell r="K75">
            <v>391897</v>
          </cell>
          <cell r="L75">
            <v>325478</v>
          </cell>
          <cell r="M75">
            <v>391897</v>
          </cell>
          <cell r="N75">
            <v>469601</v>
          </cell>
        </row>
        <row r="76">
          <cell r="A76">
            <v>62</v>
          </cell>
          <cell r="B76">
            <v>338560</v>
          </cell>
          <cell r="C76">
            <v>441036</v>
          </cell>
          <cell r="D76">
            <v>328475</v>
          </cell>
          <cell r="E76">
            <v>394837</v>
          </cell>
          <cell r="F76">
            <v>472377</v>
          </cell>
          <cell r="H76">
            <v>62</v>
          </cell>
          <cell r="I76">
            <v>341365</v>
          </cell>
          <cell r="J76">
            <v>477795</v>
          </cell>
          <cell r="K76">
            <v>398735</v>
          </cell>
          <cell r="L76">
            <v>331158</v>
          </cell>
          <cell r="M76">
            <v>398735</v>
          </cell>
          <cell r="N76">
            <v>477795</v>
          </cell>
        </row>
        <row r="77">
          <cell r="A77">
            <v>63</v>
          </cell>
          <cell r="B77">
            <v>344768</v>
          </cell>
          <cell r="C77">
            <v>448634</v>
          </cell>
          <cell r="D77">
            <v>334134</v>
          </cell>
          <cell r="E77">
            <v>401638</v>
          </cell>
          <cell r="F77">
            <v>480515</v>
          </cell>
          <cell r="H77">
            <v>63</v>
          </cell>
          <cell r="I77">
            <v>347600</v>
          </cell>
          <cell r="J77">
            <v>485989</v>
          </cell>
          <cell r="K77">
            <v>405573</v>
          </cell>
          <cell r="L77">
            <v>336837</v>
          </cell>
          <cell r="M77">
            <v>405573</v>
          </cell>
          <cell r="N77">
            <v>485989</v>
          </cell>
        </row>
        <row r="78">
          <cell r="A78">
            <v>64</v>
          </cell>
          <cell r="B78">
            <v>350976</v>
          </cell>
          <cell r="C78">
            <v>456232</v>
          </cell>
          <cell r="D78">
            <v>339792</v>
          </cell>
          <cell r="E78">
            <v>408440</v>
          </cell>
          <cell r="F78">
            <v>488653</v>
          </cell>
          <cell r="H78">
            <v>64</v>
          </cell>
          <cell r="I78">
            <v>353835</v>
          </cell>
          <cell r="J78">
            <v>494183</v>
          </cell>
          <cell r="K78">
            <v>412411</v>
          </cell>
          <cell r="L78">
            <v>342516</v>
          </cell>
          <cell r="M78">
            <v>412411</v>
          </cell>
          <cell r="N78">
            <v>494183</v>
          </cell>
        </row>
        <row r="79">
          <cell r="A79">
            <v>65</v>
          </cell>
          <cell r="B79">
            <v>357185</v>
          </cell>
          <cell r="C79">
            <v>463829</v>
          </cell>
          <cell r="D79">
            <v>345451</v>
          </cell>
          <cell r="E79">
            <v>415242</v>
          </cell>
          <cell r="F79">
            <v>496790</v>
          </cell>
          <cell r="H79">
            <v>65</v>
          </cell>
          <cell r="I79">
            <v>360070</v>
          </cell>
          <cell r="J79">
            <v>502377</v>
          </cell>
          <cell r="K79">
            <v>419249</v>
          </cell>
          <cell r="L79">
            <v>348195</v>
          </cell>
          <cell r="M79">
            <v>419249</v>
          </cell>
          <cell r="N79">
            <v>502377</v>
          </cell>
        </row>
        <row r="80">
          <cell r="A80">
            <v>66</v>
          </cell>
          <cell r="B80">
            <v>363393</v>
          </cell>
          <cell r="C80">
            <v>471427</v>
          </cell>
          <cell r="D80">
            <v>351110</v>
          </cell>
          <cell r="E80">
            <v>422044</v>
          </cell>
          <cell r="F80">
            <v>504928</v>
          </cell>
          <cell r="H80">
            <v>66</v>
          </cell>
          <cell r="I80">
            <v>366306</v>
          </cell>
          <cell r="J80">
            <v>510571</v>
          </cell>
          <cell r="K80">
            <v>426088</v>
          </cell>
          <cell r="L80">
            <v>353875</v>
          </cell>
          <cell r="M80">
            <v>426088</v>
          </cell>
          <cell r="N80">
            <v>510571</v>
          </cell>
        </row>
        <row r="81">
          <cell r="A81">
            <v>67</v>
          </cell>
          <cell r="B81">
            <v>369601</v>
          </cell>
          <cell r="C81">
            <v>479025</v>
          </cell>
          <cell r="D81">
            <v>356768</v>
          </cell>
          <cell r="E81">
            <v>428845</v>
          </cell>
          <cell r="F81">
            <v>513066</v>
          </cell>
          <cell r="H81">
            <v>67</v>
          </cell>
          <cell r="I81">
            <v>372541</v>
          </cell>
          <cell r="J81">
            <v>518764</v>
          </cell>
          <cell r="K81">
            <v>432926</v>
          </cell>
          <cell r="L81">
            <v>359554</v>
          </cell>
          <cell r="M81">
            <v>432926</v>
          </cell>
          <cell r="N81">
            <v>518764</v>
          </cell>
        </row>
        <row r="82">
          <cell r="A82">
            <v>68</v>
          </cell>
          <cell r="B82">
            <v>375810</v>
          </cell>
          <cell r="C82">
            <v>486622</v>
          </cell>
          <cell r="D82">
            <v>362427</v>
          </cell>
          <cell r="E82">
            <v>435647</v>
          </cell>
          <cell r="F82">
            <v>521203</v>
          </cell>
          <cell r="H82">
            <v>68</v>
          </cell>
          <cell r="I82">
            <v>378776</v>
          </cell>
          <cell r="J82">
            <v>526958</v>
          </cell>
          <cell r="K82">
            <v>439764</v>
          </cell>
          <cell r="L82">
            <v>365233</v>
          </cell>
          <cell r="M82">
            <v>439764</v>
          </cell>
          <cell r="N82">
            <v>526958</v>
          </cell>
        </row>
        <row r="83">
          <cell r="A83">
            <v>69</v>
          </cell>
          <cell r="B83">
            <v>382018</v>
          </cell>
          <cell r="C83">
            <v>494220</v>
          </cell>
          <cell r="D83">
            <v>368085</v>
          </cell>
          <cell r="E83">
            <v>442449</v>
          </cell>
          <cell r="F83">
            <v>529341</v>
          </cell>
          <cell r="H83">
            <v>69</v>
          </cell>
          <cell r="I83">
            <v>385011</v>
          </cell>
          <cell r="J83">
            <v>535152</v>
          </cell>
          <cell r="K83">
            <v>446602</v>
          </cell>
          <cell r="L83">
            <v>370912</v>
          </cell>
          <cell r="M83">
            <v>446602</v>
          </cell>
          <cell r="N83">
            <v>535152</v>
          </cell>
        </row>
        <row r="84">
          <cell r="A84">
            <v>70</v>
          </cell>
          <cell r="B84">
            <v>388226</v>
          </cell>
          <cell r="C84">
            <v>501818</v>
          </cell>
          <cell r="D84">
            <v>373744</v>
          </cell>
          <cell r="E84">
            <v>449251</v>
          </cell>
          <cell r="F84">
            <v>537479</v>
          </cell>
          <cell r="H84">
            <v>70</v>
          </cell>
          <cell r="I84">
            <v>391247</v>
          </cell>
          <cell r="J84">
            <v>543346</v>
          </cell>
          <cell r="K84">
            <v>453440</v>
          </cell>
          <cell r="L84">
            <v>376592</v>
          </cell>
          <cell r="M84">
            <v>453440</v>
          </cell>
          <cell r="N84">
            <v>543346</v>
          </cell>
        </row>
        <row r="85">
          <cell r="A85">
            <v>71</v>
          </cell>
          <cell r="B85">
            <v>394435</v>
          </cell>
          <cell r="C85">
            <v>509415</v>
          </cell>
          <cell r="D85">
            <v>379402</v>
          </cell>
          <cell r="E85">
            <v>456052</v>
          </cell>
          <cell r="F85">
            <v>545616</v>
          </cell>
          <cell r="H85">
            <v>71</v>
          </cell>
          <cell r="I85">
            <v>397482</v>
          </cell>
          <cell r="J85">
            <v>551540</v>
          </cell>
          <cell r="K85">
            <v>460278</v>
          </cell>
          <cell r="L85">
            <v>382271</v>
          </cell>
          <cell r="M85">
            <v>460278</v>
          </cell>
          <cell r="N85">
            <v>551540</v>
          </cell>
        </row>
        <row r="86">
          <cell r="A86">
            <v>72</v>
          </cell>
          <cell r="B86">
            <v>400643</v>
          </cell>
          <cell r="C86">
            <v>517013</v>
          </cell>
          <cell r="D86">
            <v>385061</v>
          </cell>
          <cell r="E86">
            <v>462854</v>
          </cell>
          <cell r="F86">
            <v>553754</v>
          </cell>
          <cell r="H86">
            <v>72</v>
          </cell>
          <cell r="I86">
            <v>403717</v>
          </cell>
          <cell r="J86">
            <v>559734</v>
          </cell>
          <cell r="K86">
            <v>467116</v>
          </cell>
          <cell r="L86">
            <v>387950</v>
          </cell>
          <cell r="M86">
            <v>467116</v>
          </cell>
          <cell r="N86">
            <v>559743</v>
          </cell>
        </row>
        <row r="87">
          <cell r="A87">
            <v>73</v>
          </cell>
          <cell r="B87">
            <v>406995</v>
          </cell>
          <cell r="C87">
            <v>524787</v>
          </cell>
          <cell r="D87">
            <v>390851</v>
          </cell>
          <cell r="E87">
            <v>469813</v>
          </cell>
          <cell r="F87">
            <v>562080</v>
          </cell>
          <cell r="H87">
            <v>73</v>
          </cell>
          <cell r="I87">
            <v>410086</v>
          </cell>
          <cell r="J87">
            <v>568104</v>
          </cell>
          <cell r="K87">
            <v>474101</v>
          </cell>
          <cell r="L87">
            <v>393751</v>
          </cell>
          <cell r="M87">
            <v>474101</v>
          </cell>
          <cell r="N87">
            <v>568104</v>
          </cell>
        </row>
        <row r="88">
          <cell r="A88">
            <v>74</v>
          </cell>
          <cell r="B88">
            <v>413347</v>
          </cell>
          <cell r="C88">
            <v>532560</v>
          </cell>
          <cell r="D88">
            <v>396640</v>
          </cell>
          <cell r="E88">
            <v>476773</v>
          </cell>
          <cell r="F88">
            <v>570406</v>
          </cell>
          <cell r="H88">
            <v>74</v>
          </cell>
          <cell r="I88">
            <v>416456</v>
          </cell>
          <cell r="J88">
            <v>576475</v>
          </cell>
          <cell r="K88">
            <v>481087</v>
          </cell>
          <cell r="L88">
            <v>399553</v>
          </cell>
          <cell r="M88">
            <v>481087</v>
          </cell>
          <cell r="N88">
            <v>576475</v>
          </cell>
        </row>
        <row r="89">
          <cell r="A89">
            <v>75</v>
          </cell>
          <cell r="B89">
            <v>419699</v>
          </cell>
          <cell r="C89">
            <v>540334</v>
          </cell>
          <cell r="D89">
            <v>402430</v>
          </cell>
          <cell r="E89">
            <v>483732</v>
          </cell>
          <cell r="F89">
            <v>578732</v>
          </cell>
          <cell r="H89">
            <v>75</v>
          </cell>
          <cell r="I89">
            <v>422825</v>
          </cell>
          <cell r="J89">
            <v>584845</v>
          </cell>
          <cell r="K89">
            <v>488072</v>
          </cell>
          <cell r="L89">
            <v>405354</v>
          </cell>
          <cell r="M89">
            <v>488072</v>
          </cell>
          <cell r="N89">
            <v>584845</v>
          </cell>
        </row>
        <row r="90">
          <cell r="A90">
            <v>76</v>
          </cell>
          <cell r="B90">
            <v>426051</v>
          </cell>
          <cell r="C90">
            <v>548107</v>
          </cell>
          <cell r="D90">
            <v>408219</v>
          </cell>
          <cell r="E90">
            <v>490691</v>
          </cell>
          <cell r="F90">
            <v>587057</v>
          </cell>
          <cell r="H90">
            <v>76</v>
          </cell>
          <cell r="I90">
            <v>429195</v>
          </cell>
          <cell r="J90">
            <v>593215</v>
          </cell>
          <cell r="K90">
            <v>495057</v>
          </cell>
          <cell r="L90">
            <v>411156</v>
          </cell>
          <cell r="M90">
            <v>495057</v>
          </cell>
          <cell r="N90">
            <v>593215</v>
          </cell>
        </row>
        <row r="91">
          <cell r="A91">
            <v>77</v>
          </cell>
          <cell r="B91">
            <v>432403</v>
          </cell>
          <cell r="C91">
            <v>555881</v>
          </cell>
          <cell r="D91">
            <v>414009</v>
          </cell>
          <cell r="E91">
            <v>497650</v>
          </cell>
          <cell r="F91">
            <v>595383</v>
          </cell>
          <cell r="H91">
            <v>77</v>
          </cell>
          <cell r="I91">
            <v>435564</v>
          </cell>
          <cell r="J91">
            <v>601586</v>
          </cell>
          <cell r="K91">
            <v>502043</v>
          </cell>
          <cell r="L91">
            <v>416957</v>
          </cell>
          <cell r="M91">
            <v>502043</v>
          </cell>
          <cell r="N91">
            <v>601586</v>
          </cell>
        </row>
        <row r="92">
          <cell r="A92">
            <v>78</v>
          </cell>
          <cell r="B92">
            <v>438755</v>
          </cell>
          <cell r="C92">
            <v>563654</v>
          </cell>
          <cell r="D92">
            <v>419798</v>
          </cell>
          <cell r="E92">
            <v>504610</v>
          </cell>
          <cell r="F92">
            <v>603709</v>
          </cell>
          <cell r="H92">
            <v>78</v>
          </cell>
          <cell r="I92">
            <v>441934</v>
          </cell>
          <cell r="J92">
            <v>609956</v>
          </cell>
          <cell r="K92">
            <v>509028</v>
          </cell>
          <cell r="L92">
            <v>422759</v>
          </cell>
          <cell r="M92">
            <v>509028</v>
          </cell>
          <cell r="N92">
            <v>609956</v>
          </cell>
        </row>
        <row r="93">
          <cell r="A93">
            <v>79</v>
          </cell>
          <cell r="B93">
            <v>445107</v>
          </cell>
          <cell r="C93">
            <v>571428</v>
          </cell>
          <cell r="D93">
            <v>425588</v>
          </cell>
          <cell r="E93">
            <v>511569</v>
          </cell>
          <cell r="F93">
            <v>612035</v>
          </cell>
          <cell r="H93">
            <v>79</v>
          </cell>
          <cell r="I93">
            <v>448303</v>
          </cell>
          <cell r="J93">
            <v>618326</v>
          </cell>
          <cell r="K93">
            <v>516013</v>
          </cell>
          <cell r="L93">
            <v>428560</v>
          </cell>
          <cell r="M93">
            <v>516013</v>
          </cell>
          <cell r="N93">
            <v>618326</v>
          </cell>
        </row>
        <row r="94">
          <cell r="A94">
            <v>80</v>
          </cell>
          <cell r="B94">
            <v>451459</v>
          </cell>
          <cell r="C94">
            <v>579201</v>
          </cell>
          <cell r="D94">
            <v>431377</v>
          </cell>
          <cell r="E94">
            <v>518528</v>
          </cell>
          <cell r="F94">
            <v>620361</v>
          </cell>
          <cell r="H94">
            <v>80</v>
          </cell>
          <cell r="I94">
            <v>454672</v>
          </cell>
          <cell r="J94">
            <v>626697</v>
          </cell>
          <cell r="K94">
            <v>522999</v>
          </cell>
          <cell r="L94">
            <v>434361</v>
          </cell>
          <cell r="M94">
            <v>522999</v>
          </cell>
          <cell r="N94">
            <v>626697</v>
          </cell>
        </row>
        <row r="95">
          <cell r="A95">
            <v>81</v>
          </cell>
          <cell r="B95">
            <v>457811</v>
          </cell>
          <cell r="C95">
            <v>586975</v>
          </cell>
          <cell r="D95">
            <v>437167</v>
          </cell>
          <cell r="E95">
            <v>525487</v>
          </cell>
          <cell r="F95">
            <v>628687</v>
          </cell>
          <cell r="H95">
            <v>81</v>
          </cell>
          <cell r="I95">
            <v>461042</v>
          </cell>
          <cell r="J95">
            <v>635067</v>
          </cell>
          <cell r="K95">
            <v>529984</v>
          </cell>
          <cell r="L95">
            <v>440163</v>
          </cell>
          <cell r="M95">
            <v>529984</v>
          </cell>
          <cell r="N95">
            <v>635067</v>
          </cell>
        </row>
        <row r="96">
          <cell r="A96">
            <v>82</v>
          </cell>
          <cell r="B96">
            <v>464163</v>
          </cell>
          <cell r="C96">
            <v>594748</v>
          </cell>
          <cell r="D96">
            <v>442956</v>
          </cell>
          <cell r="E96">
            <v>532447</v>
          </cell>
          <cell r="F96">
            <v>637012</v>
          </cell>
          <cell r="H96">
            <v>82</v>
          </cell>
          <cell r="I96">
            <v>467411</v>
          </cell>
          <cell r="J96">
            <v>643437</v>
          </cell>
          <cell r="K96">
            <v>536969</v>
          </cell>
          <cell r="L96">
            <v>445964</v>
          </cell>
          <cell r="M96">
            <v>536969</v>
          </cell>
          <cell r="N96">
            <v>643437</v>
          </cell>
        </row>
        <row r="97">
          <cell r="A97">
            <v>83</v>
          </cell>
          <cell r="B97">
            <v>470515</v>
          </cell>
          <cell r="C97">
            <v>602522</v>
          </cell>
          <cell r="D97">
            <v>448746</v>
          </cell>
          <cell r="E97">
            <v>539406</v>
          </cell>
          <cell r="F97">
            <v>645338</v>
          </cell>
          <cell r="H97">
            <v>83</v>
          </cell>
          <cell r="I97">
            <v>473781</v>
          </cell>
          <cell r="J97">
            <v>651808</v>
          </cell>
          <cell r="K97">
            <v>543955</v>
          </cell>
          <cell r="L97">
            <v>451766</v>
          </cell>
          <cell r="M97">
            <v>543955</v>
          </cell>
          <cell r="N97">
            <v>651808</v>
          </cell>
        </row>
        <row r="98">
          <cell r="A98">
            <v>84</v>
          </cell>
          <cell r="B98">
            <v>476867</v>
          </cell>
          <cell r="C98">
            <v>610295</v>
          </cell>
          <cell r="D98">
            <v>454535</v>
          </cell>
          <cell r="E98">
            <v>546365</v>
          </cell>
          <cell r="F98">
            <v>653664</v>
          </cell>
          <cell r="H98">
            <v>84</v>
          </cell>
          <cell r="I98">
            <v>480150</v>
          </cell>
          <cell r="J98">
            <v>660178</v>
          </cell>
          <cell r="K98">
            <v>550940</v>
          </cell>
          <cell r="L98">
            <v>457567</v>
          </cell>
          <cell r="M98">
            <v>550940</v>
          </cell>
          <cell r="N98">
            <v>660178</v>
          </cell>
        </row>
        <row r="99">
          <cell r="A99">
            <v>85</v>
          </cell>
          <cell r="B99">
            <v>483366</v>
          </cell>
          <cell r="C99">
            <v>618248</v>
          </cell>
          <cell r="D99">
            <v>460459</v>
          </cell>
          <cell r="E99">
            <v>553485</v>
          </cell>
          <cell r="F99">
            <v>662183</v>
          </cell>
          <cell r="H99">
            <v>85</v>
          </cell>
          <cell r="I99">
            <v>486657</v>
          </cell>
          <cell r="J99">
            <v>668729</v>
          </cell>
          <cell r="K99">
            <v>558076</v>
          </cell>
          <cell r="L99">
            <v>463493</v>
          </cell>
          <cell r="M99">
            <v>558076</v>
          </cell>
          <cell r="N99">
            <v>668729</v>
          </cell>
        </row>
        <row r="100">
          <cell r="A100">
            <v>86</v>
          </cell>
          <cell r="B100">
            <v>489865</v>
          </cell>
          <cell r="C100">
            <v>626202</v>
          </cell>
          <cell r="D100">
            <v>466382</v>
          </cell>
          <cell r="E100">
            <v>560605</v>
          </cell>
          <cell r="F100">
            <v>670701</v>
          </cell>
          <cell r="H100">
            <v>86</v>
          </cell>
          <cell r="I100">
            <v>493163</v>
          </cell>
          <cell r="J100">
            <v>677279</v>
          </cell>
          <cell r="K100">
            <v>565211</v>
          </cell>
          <cell r="L100">
            <v>469420</v>
          </cell>
          <cell r="M100">
            <v>565211</v>
          </cell>
          <cell r="N100">
            <v>677279</v>
          </cell>
        </row>
        <row r="101">
          <cell r="A101">
            <v>87</v>
          </cell>
          <cell r="B101">
            <v>496364</v>
          </cell>
          <cell r="C101">
            <v>634155</v>
          </cell>
          <cell r="D101">
            <v>472306</v>
          </cell>
          <cell r="E101">
            <v>567726</v>
          </cell>
          <cell r="F101">
            <v>679220</v>
          </cell>
          <cell r="H101">
            <v>87</v>
          </cell>
          <cell r="I101">
            <v>499670</v>
          </cell>
          <cell r="J101">
            <v>685830</v>
          </cell>
          <cell r="K101">
            <v>572347</v>
          </cell>
          <cell r="L101">
            <v>475346</v>
          </cell>
          <cell r="M101">
            <v>572347</v>
          </cell>
          <cell r="N101">
            <v>685830</v>
          </cell>
        </row>
        <row r="102">
          <cell r="A102">
            <v>88</v>
          </cell>
          <cell r="B102">
            <v>502863</v>
          </cell>
          <cell r="C102">
            <v>642109</v>
          </cell>
          <cell r="D102">
            <v>478229</v>
          </cell>
          <cell r="E102">
            <v>574846</v>
          </cell>
          <cell r="F102">
            <v>687738</v>
          </cell>
          <cell r="H102">
            <v>88</v>
          </cell>
          <cell r="I102">
            <v>506176</v>
          </cell>
          <cell r="J102">
            <v>694380</v>
          </cell>
          <cell r="K102">
            <v>579482</v>
          </cell>
          <cell r="L102">
            <v>481272</v>
          </cell>
          <cell r="M102">
            <v>579482</v>
          </cell>
          <cell r="N102">
            <v>694380</v>
          </cell>
        </row>
        <row r="103">
          <cell r="A103">
            <v>89</v>
          </cell>
          <cell r="B103">
            <v>509362</v>
          </cell>
          <cell r="C103">
            <v>650062</v>
          </cell>
          <cell r="D103">
            <v>484153</v>
          </cell>
          <cell r="E103">
            <v>581966</v>
          </cell>
          <cell r="F103">
            <v>696257</v>
          </cell>
          <cell r="H103">
            <v>89</v>
          </cell>
          <cell r="I103">
            <v>512683</v>
          </cell>
          <cell r="J103">
            <v>702931</v>
          </cell>
          <cell r="K103">
            <v>586618</v>
          </cell>
          <cell r="L103">
            <v>487198</v>
          </cell>
          <cell r="M103">
            <v>586618</v>
          </cell>
          <cell r="N103">
            <v>702931</v>
          </cell>
        </row>
        <row r="104">
          <cell r="A104">
            <v>90</v>
          </cell>
          <cell r="B104">
            <v>515861</v>
          </cell>
          <cell r="C104">
            <v>658016</v>
          </cell>
          <cell r="D104">
            <v>490077</v>
          </cell>
          <cell r="E104">
            <v>589086</v>
          </cell>
          <cell r="F104">
            <v>704776</v>
          </cell>
          <cell r="H104">
            <v>90</v>
          </cell>
          <cell r="I104">
            <v>519190</v>
          </cell>
          <cell r="J104">
            <v>711482</v>
          </cell>
          <cell r="K104">
            <v>593754</v>
          </cell>
          <cell r="L104">
            <v>493125</v>
          </cell>
          <cell r="M104">
            <v>593754</v>
          </cell>
          <cell r="N104">
            <v>711482</v>
          </cell>
        </row>
        <row r="105">
          <cell r="A105">
            <v>91</v>
          </cell>
          <cell r="B105">
            <v>522360</v>
          </cell>
          <cell r="C105">
            <v>665969</v>
          </cell>
          <cell r="D105">
            <v>496000</v>
          </cell>
          <cell r="E105">
            <v>596206</v>
          </cell>
          <cell r="F105">
            <v>713294</v>
          </cell>
          <cell r="H105">
            <v>91</v>
          </cell>
          <cell r="I105">
            <v>525696</v>
          </cell>
          <cell r="J105">
            <v>720032</v>
          </cell>
          <cell r="K105">
            <v>600889</v>
          </cell>
          <cell r="L105">
            <v>499051</v>
          </cell>
          <cell r="M105">
            <v>600889</v>
          </cell>
          <cell r="N105">
            <v>720032</v>
          </cell>
        </row>
        <row r="106">
          <cell r="A106">
            <v>92</v>
          </cell>
          <cell r="B106">
            <v>528859</v>
          </cell>
          <cell r="C106">
            <v>673922</v>
          </cell>
          <cell r="D106">
            <v>501924</v>
          </cell>
          <cell r="E106">
            <v>603326</v>
          </cell>
          <cell r="F106">
            <v>721813</v>
          </cell>
          <cell r="H106">
            <v>92</v>
          </cell>
          <cell r="I106">
            <v>532203</v>
          </cell>
          <cell r="J106">
            <v>728583</v>
          </cell>
          <cell r="K106">
            <v>608025</v>
          </cell>
          <cell r="L106">
            <v>504977</v>
          </cell>
          <cell r="M106">
            <v>608025</v>
          </cell>
          <cell r="N106">
            <v>728583</v>
          </cell>
        </row>
        <row r="107">
          <cell r="A107">
            <v>93</v>
          </cell>
          <cell r="B107">
            <v>535358</v>
          </cell>
          <cell r="C107">
            <v>681876</v>
          </cell>
          <cell r="D107">
            <v>507847</v>
          </cell>
          <cell r="E107">
            <v>610447</v>
          </cell>
          <cell r="F107">
            <v>730331</v>
          </cell>
          <cell r="H107">
            <v>93</v>
          </cell>
          <cell r="I107">
            <v>538709</v>
          </cell>
          <cell r="J107">
            <v>737133</v>
          </cell>
          <cell r="K107">
            <v>615160</v>
          </cell>
          <cell r="L107">
            <v>510903</v>
          </cell>
          <cell r="M107">
            <v>615160</v>
          </cell>
          <cell r="N107">
            <v>737133</v>
          </cell>
        </row>
        <row r="108">
          <cell r="A108">
            <v>94</v>
          </cell>
          <cell r="B108">
            <v>541857</v>
          </cell>
          <cell r="C108">
            <v>689829</v>
          </cell>
          <cell r="D108">
            <v>513771</v>
          </cell>
          <cell r="E108">
            <v>617567</v>
          </cell>
          <cell r="F108">
            <v>738850</v>
          </cell>
          <cell r="H108">
            <v>94</v>
          </cell>
          <cell r="I108">
            <v>545216</v>
          </cell>
          <cell r="J108">
            <v>745684</v>
          </cell>
          <cell r="K108">
            <v>622296</v>
          </cell>
          <cell r="L108">
            <v>516830</v>
          </cell>
          <cell r="M108">
            <v>622296</v>
          </cell>
          <cell r="N108">
            <v>745684</v>
          </cell>
        </row>
        <row r="109">
          <cell r="A109">
            <v>95</v>
          </cell>
          <cell r="B109">
            <v>548356</v>
          </cell>
          <cell r="C109">
            <v>697783</v>
          </cell>
          <cell r="D109">
            <v>519694</v>
          </cell>
          <cell r="E109">
            <v>624687</v>
          </cell>
          <cell r="F109">
            <v>747368</v>
          </cell>
          <cell r="H109">
            <v>95</v>
          </cell>
          <cell r="I109">
            <v>551722</v>
          </cell>
          <cell r="J109">
            <v>754234</v>
          </cell>
          <cell r="K109">
            <v>629431</v>
          </cell>
          <cell r="L109">
            <v>522756</v>
          </cell>
          <cell r="M109">
            <v>629431</v>
          </cell>
          <cell r="N109">
            <v>754234</v>
          </cell>
        </row>
        <row r="110">
          <cell r="A110">
            <v>96</v>
          </cell>
          <cell r="B110">
            <v>554855</v>
          </cell>
          <cell r="C110">
            <v>705736</v>
          </cell>
          <cell r="D110">
            <v>525618</v>
          </cell>
          <cell r="E110">
            <v>631807</v>
          </cell>
          <cell r="F110">
            <v>755887</v>
          </cell>
          <cell r="H110">
            <v>96</v>
          </cell>
          <cell r="I110">
            <v>558229</v>
          </cell>
          <cell r="J110">
            <v>762785</v>
          </cell>
          <cell r="K110">
            <v>636567</v>
          </cell>
          <cell r="L110">
            <v>528682</v>
          </cell>
          <cell r="M110">
            <v>636567</v>
          </cell>
          <cell r="N110">
            <v>762785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jectnet.zonmw.nl/" TargetMode="External"/><Relationship Id="rId1" Type="http://schemas.openxmlformats.org/officeDocument/2006/relationships/hyperlink" Target="https://mijn.zonmw.n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D4C1-8DFD-4C32-B28A-21FD172D827C}">
  <sheetPr codeName="Blad1"/>
  <dimension ref="A1:Q141"/>
  <sheetViews>
    <sheetView showGridLines="0" topLeftCell="A59" workbookViewId="0">
      <selection activeCell="B81" sqref="B81"/>
    </sheetView>
  </sheetViews>
  <sheetFormatPr defaultColWidth="0" defaultRowHeight="13.15" customHeight="1" zeroHeight="1" x14ac:dyDescent="0.2"/>
  <cols>
    <col min="1" max="1" width="3.85546875" style="27" customWidth="1"/>
    <col min="2" max="15" width="8.7109375" style="27" customWidth="1"/>
    <col min="16" max="16" width="13.28515625" style="27" customWidth="1"/>
    <col min="17" max="17" width="36.5703125" style="27" customWidth="1"/>
    <col min="18" max="16384" width="8.7109375" style="27" hidden="1"/>
  </cols>
  <sheetData>
    <row r="1" spans="1:17" s="88" customFormat="1" ht="18" x14ac:dyDescent="0.25">
      <c r="A1" s="88" t="s">
        <v>78</v>
      </c>
    </row>
    <row r="2" spans="1:17" ht="12.75" x14ac:dyDescent="0.2"/>
    <row r="3" spans="1:17" s="90" customFormat="1" ht="15" x14ac:dyDescent="0.2">
      <c r="A3" s="89" t="s">
        <v>63</v>
      </c>
      <c r="B3" s="89" t="s">
        <v>79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27"/>
      <c r="N3" s="27"/>
      <c r="O3" s="27"/>
      <c r="P3" s="27"/>
      <c r="Q3" s="27"/>
    </row>
    <row r="4" spans="1:17" ht="12.75" x14ac:dyDescent="0.2"/>
    <row r="5" spans="1:17" ht="12.75" x14ac:dyDescent="0.2">
      <c r="B5" s="27" t="s">
        <v>135</v>
      </c>
    </row>
    <row r="6" spans="1:17" ht="12.75" x14ac:dyDescent="0.2"/>
    <row r="7" spans="1:17" s="90" customFormat="1" ht="15" x14ac:dyDescent="0.2">
      <c r="A7" s="89" t="s">
        <v>64</v>
      </c>
      <c r="B7" s="89" t="s">
        <v>80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12.75" x14ac:dyDescent="0.2"/>
    <row r="9" spans="1:17" s="90" customFormat="1" ht="15" x14ac:dyDescent="0.2">
      <c r="A9" s="89" t="s">
        <v>65</v>
      </c>
      <c r="B9" s="89" t="s">
        <v>138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0" customFormat="1" ht="15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s="90" customFormat="1" ht="15" x14ac:dyDescent="0.2">
      <c r="A11" s="89" t="s">
        <v>66</v>
      </c>
      <c r="B11" s="89" t="s">
        <v>137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17" ht="12.75" x14ac:dyDescent="0.2"/>
    <row r="13" spans="1:17" s="90" customFormat="1" ht="15" x14ac:dyDescent="0.2">
      <c r="A13" s="89" t="s">
        <v>69</v>
      </c>
      <c r="B13" s="89" t="s">
        <v>81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1:17" ht="12.75" x14ac:dyDescent="0.2"/>
    <row r="15" spans="1:17" ht="15" x14ac:dyDescent="0.2">
      <c r="B15" s="91" t="s">
        <v>82</v>
      </c>
    </row>
    <row r="16" spans="1:17" ht="12.75" x14ac:dyDescent="0.2"/>
    <row r="17" spans="1:3" ht="12.75" x14ac:dyDescent="0.2">
      <c r="A17" s="165">
        <v>1</v>
      </c>
      <c r="B17" s="27" t="s">
        <v>83</v>
      </c>
    </row>
    <row r="18" spans="1:3" ht="12.75" x14ac:dyDescent="0.2">
      <c r="A18" s="165">
        <v>2</v>
      </c>
      <c r="B18" s="27" t="s">
        <v>84</v>
      </c>
    </row>
    <row r="19" spans="1:3" ht="12.75" x14ac:dyDescent="0.2">
      <c r="A19" s="165"/>
    </row>
    <row r="20" spans="1:3" ht="12.75" x14ac:dyDescent="0.2">
      <c r="A20" s="165"/>
    </row>
    <row r="21" spans="1:3" ht="12.75" x14ac:dyDescent="0.2">
      <c r="A21" s="165"/>
    </row>
    <row r="22" spans="1:3" ht="12.75" x14ac:dyDescent="0.2">
      <c r="A22" s="165"/>
    </row>
    <row r="23" spans="1:3" ht="12.75" x14ac:dyDescent="0.2">
      <c r="A23" s="165"/>
    </row>
    <row r="24" spans="1:3" ht="12.75" x14ac:dyDescent="0.2">
      <c r="A24" s="165"/>
    </row>
    <row r="25" spans="1:3" ht="12.75" x14ac:dyDescent="0.2">
      <c r="A25" s="165"/>
    </row>
    <row r="26" spans="1:3" ht="12.75" x14ac:dyDescent="0.2">
      <c r="A26" s="165"/>
    </row>
    <row r="27" spans="1:3" ht="12.75" x14ac:dyDescent="0.2">
      <c r="A27" s="165"/>
    </row>
    <row r="28" spans="1:3" ht="12.75" x14ac:dyDescent="0.2">
      <c r="A28" s="165"/>
    </row>
    <row r="29" spans="1:3" ht="12.75" x14ac:dyDescent="0.2">
      <c r="A29" s="165"/>
    </row>
    <row r="30" spans="1:3" ht="12.75" x14ac:dyDescent="0.2">
      <c r="A30" s="165"/>
    </row>
    <row r="31" spans="1:3" ht="12.75" x14ac:dyDescent="0.2">
      <c r="A31" s="165">
        <v>3</v>
      </c>
      <c r="B31" s="27" t="s">
        <v>85</v>
      </c>
    </row>
    <row r="32" spans="1:3" ht="12.75" x14ac:dyDescent="0.2">
      <c r="B32" s="27" t="s">
        <v>32</v>
      </c>
      <c r="C32" s="27" t="s">
        <v>67</v>
      </c>
    </row>
    <row r="33" spans="1:3" ht="12.75" x14ac:dyDescent="0.2">
      <c r="B33" s="27" t="s">
        <v>33</v>
      </c>
      <c r="C33" s="27" t="s">
        <v>68</v>
      </c>
    </row>
    <row r="34" spans="1:3" ht="12.75" x14ac:dyDescent="0.2">
      <c r="B34" s="27" t="s">
        <v>34</v>
      </c>
      <c r="C34" s="27" t="s">
        <v>39</v>
      </c>
    </row>
    <row r="35" spans="1:3" ht="12.75" x14ac:dyDescent="0.2"/>
    <row r="36" spans="1:3" ht="12.75" x14ac:dyDescent="0.2"/>
    <row r="37" spans="1:3" ht="12.75" x14ac:dyDescent="0.2"/>
    <row r="38" spans="1:3" ht="12.75" x14ac:dyDescent="0.2"/>
    <row r="39" spans="1:3" ht="12.75" x14ac:dyDescent="0.2"/>
    <row r="40" spans="1:3" ht="12.75" x14ac:dyDescent="0.2"/>
    <row r="41" spans="1:3" ht="12.75" x14ac:dyDescent="0.2"/>
    <row r="42" spans="1:3" ht="12.75" x14ac:dyDescent="0.2"/>
    <row r="43" spans="1:3" ht="12.75" x14ac:dyDescent="0.2"/>
    <row r="44" spans="1:3" ht="12.75" x14ac:dyDescent="0.2"/>
    <row r="45" spans="1:3" ht="12.75" x14ac:dyDescent="0.2">
      <c r="A45" s="165">
        <v>4</v>
      </c>
      <c r="B45" s="27" t="s">
        <v>143</v>
      </c>
    </row>
    <row r="46" spans="1:3" ht="12.75" x14ac:dyDescent="0.2">
      <c r="A46" s="165">
        <v>5</v>
      </c>
      <c r="B46" s="27" t="s">
        <v>144</v>
      </c>
    </row>
    <row r="47" spans="1:3" ht="12.75" x14ac:dyDescent="0.2">
      <c r="A47" s="165"/>
    </row>
    <row r="48" spans="1:3" ht="12.75" x14ac:dyDescent="0.2">
      <c r="A48" s="165">
        <v>6</v>
      </c>
      <c r="B48" s="27" t="s">
        <v>145</v>
      </c>
    </row>
    <row r="49" spans="1:17" ht="12.75" x14ac:dyDescent="0.2">
      <c r="A49" s="165">
        <v>7</v>
      </c>
      <c r="B49" s="27" t="s">
        <v>146</v>
      </c>
    </row>
    <row r="50" spans="1:17" ht="12.75" x14ac:dyDescent="0.2">
      <c r="A50" s="165"/>
      <c r="B50" s="27" t="s">
        <v>156</v>
      </c>
    </row>
    <row r="51" spans="1:17" ht="12.75" x14ac:dyDescent="0.2">
      <c r="A51" s="165"/>
      <c r="B51" s="92" t="s">
        <v>130</v>
      </c>
    </row>
    <row r="52" spans="1:17" ht="12.75" x14ac:dyDescent="0.2">
      <c r="A52" s="165"/>
    </row>
    <row r="53" spans="1:17" ht="15" x14ac:dyDescent="0.2">
      <c r="A53" s="165"/>
      <c r="B53" s="91" t="s">
        <v>87</v>
      </c>
    </row>
    <row r="54" spans="1:17" ht="12.75" x14ac:dyDescent="0.2">
      <c r="A54" s="165"/>
    </row>
    <row r="55" spans="1:17" ht="12.75" x14ac:dyDescent="0.2">
      <c r="A55" s="165">
        <v>8</v>
      </c>
      <c r="B55" s="27" t="s">
        <v>88</v>
      </c>
    </row>
    <row r="56" spans="1:17" ht="12.75" x14ac:dyDescent="0.2">
      <c r="A56" s="165">
        <v>9</v>
      </c>
      <c r="B56" s="27" t="s">
        <v>89</v>
      </c>
    </row>
    <row r="57" spans="1:17" ht="12.75" x14ac:dyDescent="0.2">
      <c r="A57" s="165">
        <v>10</v>
      </c>
      <c r="B57" s="27" t="s">
        <v>147</v>
      </c>
    </row>
    <row r="58" spans="1:17" ht="12.75" x14ac:dyDescent="0.2">
      <c r="A58" s="165">
        <v>11</v>
      </c>
      <c r="B58" s="27" t="s">
        <v>148</v>
      </c>
    </row>
    <row r="59" spans="1:17" ht="12.75" x14ac:dyDescent="0.2"/>
    <row r="60" spans="1:17" s="88" customFormat="1" ht="18" x14ac:dyDescent="0.25">
      <c r="A60" s="93" t="s">
        <v>71</v>
      </c>
      <c r="B60" s="93" t="s">
        <v>93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</row>
    <row r="61" spans="1:17" s="90" customFormat="1" ht="15" x14ac:dyDescent="0.2"/>
    <row r="62" spans="1:17" s="90" customFormat="1" ht="15" x14ac:dyDescent="0.2">
      <c r="B62" s="90" t="s">
        <v>86</v>
      </c>
    </row>
    <row r="63" spans="1:17" ht="12.75" x14ac:dyDescent="0.2">
      <c r="B63" s="27" t="s">
        <v>149</v>
      </c>
    </row>
    <row r="64" spans="1:17" ht="12.75" x14ac:dyDescent="0.2">
      <c r="B64" s="27" t="s">
        <v>150</v>
      </c>
    </row>
    <row r="65" spans="1:17" ht="12.75" x14ac:dyDescent="0.2">
      <c r="B65" s="27" t="s">
        <v>70</v>
      </c>
    </row>
    <row r="66" spans="1:17" ht="15" x14ac:dyDescent="0.2">
      <c r="B66" s="90" t="s">
        <v>90</v>
      </c>
    </row>
    <row r="67" spans="1:17" ht="12.75" x14ac:dyDescent="0.2">
      <c r="B67" s="27" t="s">
        <v>151</v>
      </c>
    </row>
    <row r="68" spans="1:17" ht="12.75" x14ac:dyDescent="0.2">
      <c r="B68" s="27" t="s">
        <v>152</v>
      </c>
    </row>
    <row r="69" spans="1:17" ht="12.75" x14ac:dyDescent="0.2">
      <c r="B69" s="27" t="s">
        <v>70</v>
      </c>
    </row>
    <row r="70" spans="1:17" ht="12.75" x14ac:dyDescent="0.2"/>
    <row r="71" spans="1:17" s="88" customFormat="1" ht="18" x14ac:dyDescent="0.25">
      <c r="A71" s="93" t="s">
        <v>72</v>
      </c>
      <c r="B71" s="93" t="s">
        <v>91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2" spans="1:17" ht="12.75" x14ac:dyDescent="0.2"/>
    <row r="73" spans="1:17" ht="12.75" x14ac:dyDescent="0.2">
      <c r="B73" s="182" t="s">
        <v>153</v>
      </c>
    </row>
    <row r="74" spans="1:17" ht="12.75" x14ac:dyDescent="0.2">
      <c r="B74" s="182" t="s">
        <v>154</v>
      </c>
    </row>
    <row r="75" spans="1:17" ht="12.75" x14ac:dyDescent="0.2">
      <c r="B75" s="182" t="s">
        <v>155</v>
      </c>
    </row>
    <row r="76" spans="1:17" ht="12.75" x14ac:dyDescent="0.2"/>
    <row r="77" spans="1:17" ht="12.75" x14ac:dyDescent="0.2"/>
    <row r="78" spans="1:17" s="88" customFormat="1" ht="18" x14ac:dyDescent="0.25">
      <c r="A78" s="93" t="s">
        <v>139</v>
      </c>
      <c r="B78" s="93" t="s">
        <v>92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</row>
    <row r="79" spans="1:17" s="88" customFormat="1" ht="18" x14ac:dyDescent="0.25"/>
    <row r="80" spans="1:17" ht="12.75" x14ac:dyDescent="0.2">
      <c r="A80" s="165">
        <v>12</v>
      </c>
      <c r="B80" s="182" t="s">
        <v>94</v>
      </c>
    </row>
    <row r="81" spans="1:17" ht="12.75" x14ac:dyDescent="0.2">
      <c r="A81" s="165">
        <v>13</v>
      </c>
      <c r="B81" s="27" t="s">
        <v>157</v>
      </c>
    </row>
    <row r="82" spans="1:17" ht="12.75" x14ac:dyDescent="0.2">
      <c r="A82" s="165"/>
    </row>
    <row r="83" spans="1:17" ht="12.75" x14ac:dyDescent="0.2">
      <c r="A83" s="165"/>
    </row>
    <row r="84" spans="1:17" ht="12.75" x14ac:dyDescent="0.2">
      <c r="A84" s="165"/>
    </row>
    <row r="85" spans="1:17" ht="12.75" x14ac:dyDescent="0.2">
      <c r="A85" s="165"/>
    </row>
    <row r="86" spans="1:17" ht="12.75" x14ac:dyDescent="0.2">
      <c r="A86" s="165"/>
    </row>
    <row r="87" spans="1:17" ht="12.75" x14ac:dyDescent="0.2">
      <c r="A87" s="165"/>
    </row>
    <row r="88" spans="1:17" ht="12.75" x14ac:dyDescent="0.2">
      <c r="A88" s="165"/>
    </row>
    <row r="89" spans="1:17" ht="12.75" x14ac:dyDescent="0.2">
      <c r="A89" s="165"/>
    </row>
    <row r="90" spans="1:17" ht="12.75" x14ac:dyDescent="0.2">
      <c r="A90" s="165"/>
    </row>
    <row r="91" spans="1:17" ht="12.75" x14ac:dyDescent="0.2">
      <c r="A91" s="165"/>
    </row>
    <row r="92" spans="1:17" ht="12.75" x14ac:dyDescent="0.2">
      <c r="A92" s="165">
        <v>14</v>
      </c>
      <c r="B92" s="27" t="s">
        <v>95</v>
      </c>
    </row>
    <row r="93" spans="1:17" ht="12.75" x14ac:dyDescent="0.2"/>
    <row r="94" spans="1:17" s="88" customFormat="1" ht="18" x14ac:dyDescent="0.25">
      <c r="A94" s="93" t="s">
        <v>140</v>
      </c>
      <c r="B94" s="93" t="s">
        <v>96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</row>
    <row r="95" spans="1:17" s="88" customFormat="1" ht="18" x14ac:dyDescent="0.25"/>
    <row r="96" spans="1:17" ht="12.75" x14ac:dyDescent="0.2">
      <c r="A96" s="165">
        <v>15</v>
      </c>
      <c r="B96" s="27" t="s">
        <v>158</v>
      </c>
    </row>
    <row r="97" spans="1:17" ht="12.75" x14ac:dyDescent="0.2">
      <c r="A97" s="165">
        <v>16</v>
      </c>
      <c r="B97" s="27" t="s">
        <v>97</v>
      </c>
    </row>
    <row r="98" spans="1:17" ht="12.75" x14ac:dyDescent="0.2">
      <c r="A98" s="165">
        <v>17</v>
      </c>
      <c r="B98" s="27" t="s">
        <v>98</v>
      </c>
    </row>
    <row r="99" spans="1:17" ht="12.75" x14ac:dyDescent="0.2">
      <c r="A99" s="165">
        <v>18</v>
      </c>
      <c r="B99" s="27" t="s">
        <v>99</v>
      </c>
    </row>
    <row r="100" spans="1:17" ht="12.75" x14ac:dyDescent="0.2">
      <c r="A100" s="165">
        <v>19</v>
      </c>
      <c r="B100" s="27" t="s">
        <v>95</v>
      </c>
    </row>
    <row r="101" spans="1:17" ht="12.75" x14ac:dyDescent="0.2">
      <c r="A101" s="165"/>
    </row>
    <row r="102" spans="1:17" s="88" customFormat="1" ht="18" x14ac:dyDescent="0.25">
      <c r="A102" s="93" t="s">
        <v>141</v>
      </c>
      <c r="B102" s="93" t="s">
        <v>100</v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</row>
    <row r="103" spans="1:17" s="88" customFormat="1" ht="18" x14ac:dyDescent="0.25"/>
    <row r="104" spans="1:17" ht="12.75" x14ac:dyDescent="0.2">
      <c r="A104" s="165">
        <v>20</v>
      </c>
      <c r="B104" s="27" t="s">
        <v>101</v>
      </c>
    </row>
    <row r="105" spans="1:17" ht="12.75" x14ac:dyDescent="0.2">
      <c r="A105" s="165">
        <v>21</v>
      </c>
      <c r="B105" s="27" t="s">
        <v>102</v>
      </c>
    </row>
    <row r="106" spans="1:17" ht="12.75" x14ac:dyDescent="0.2">
      <c r="A106" s="165">
        <v>22</v>
      </c>
      <c r="B106" s="27" t="s">
        <v>98</v>
      </c>
    </row>
    <row r="107" spans="1:17" ht="12.75" x14ac:dyDescent="0.2">
      <c r="A107" s="165">
        <v>23</v>
      </c>
      <c r="B107" s="27" t="s">
        <v>99</v>
      </c>
    </row>
    <row r="108" spans="1:17" ht="12.75" x14ac:dyDescent="0.2">
      <c r="A108" s="165">
        <v>24</v>
      </c>
      <c r="B108" s="27" t="s">
        <v>95</v>
      </c>
    </row>
    <row r="109" spans="1:17" ht="12.75" x14ac:dyDescent="0.2">
      <c r="A109" s="165">
        <v>25</v>
      </c>
      <c r="B109" s="27" t="s">
        <v>131</v>
      </c>
    </row>
    <row r="110" spans="1:17" ht="12.75" x14ac:dyDescent="0.2">
      <c r="A110" s="165">
        <v>26</v>
      </c>
      <c r="B110" s="27" t="s">
        <v>132</v>
      </c>
    </row>
    <row r="111" spans="1:17" ht="12.75" x14ac:dyDescent="0.2">
      <c r="A111" s="165">
        <v>27</v>
      </c>
      <c r="B111" s="27" t="s">
        <v>136</v>
      </c>
    </row>
    <row r="112" spans="1:17" ht="12.75" x14ac:dyDescent="0.2"/>
    <row r="113" spans="1:17" s="88" customFormat="1" ht="18" x14ac:dyDescent="0.25">
      <c r="A113" s="93" t="s">
        <v>73</v>
      </c>
      <c r="B113" s="93" t="s">
        <v>103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1:17" ht="12.75" x14ac:dyDescent="0.2"/>
    <row r="115" spans="1:17" ht="12.75" x14ac:dyDescent="0.2">
      <c r="A115" s="165">
        <v>28</v>
      </c>
      <c r="B115" s="27" t="s">
        <v>104</v>
      </c>
    </row>
    <row r="116" spans="1:17" ht="12.75" x14ac:dyDescent="0.2"/>
    <row r="117" spans="1:17" ht="18" x14ac:dyDescent="0.25">
      <c r="A117" s="93" t="s">
        <v>74</v>
      </c>
      <c r="B117" s="93" t="s">
        <v>105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1:17" ht="12.75" x14ac:dyDescent="0.2"/>
    <row r="119" spans="1:17" ht="12.75" x14ac:dyDescent="0.2">
      <c r="A119" s="165">
        <v>29</v>
      </c>
      <c r="B119" s="27" t="s">
        <v>159</v>
      </c>
    </row>
    <row r="120" spans="1:17" ht="12.75" x14ac:dyDescent="0.2">
      <c r="A120" s="165">
        <v>30</v>
      </c>
      <c r="B120" s="27" t="s">
        <v>106</v>
      </c>
    </row>
    <row r="121" spans="1:17" ht="12.75" x14ac:dyDescent="0.2"/>
    <row r="122" spans="1:17" ht="18" x14ac:dyDescent="0.25">
      <c r="A122" s="93" t="s">
        <v>75</v>
      </c>
      <c r="B122" s="93" t="s">
        <v>107</v>
      </c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1:17" ht="12.75" x14ac:dyDescent="0.2"/>
    <row r="124" spans="1:17" ht="12.75" x14ac:dyDescent="0.2">
      <c r="A124" s="165">
        <v>31</v>
      </c>
      <c r="B124" s="27" t="s">
        <v>108</v>
      </c>
    </row>
    <row r="125" spans="1:17" ht="12.75" x14ac:dyDescent="0.2">
      <c r="A125" s="165"/>
    </row>
    <row r="126" spans="1:17" ht="12.75" x14ac:dyDescent="0.2">
      <c r="A126" s="165">
        <v>32</v>
      </c>
      <c r="B126" s="27" t="s">
        <v>124</v>
      </c>
    </row>
    <row r="127" spans="1:17" ht="12.75" x14ac:dyDescent="0.2">
      <c r="B127" s="27" t="s">
        <v>109</v>
      </c>
      <c r="L127" s="94" t="s">
        <v>76</v>
      </c>
    </row>
    <row r="128" spans="1:17" ht="12.75" x14ac:dyDescent="0.2">
      <c r="A128" s="95"/>
      <c r="B128" s="95" t="s">
        <v>110</v>
      </c>
      <c r="E128" s="94"/>
    </row>
    <row r="129" spans="2:12" ht="12.75" x14ac:dyDescent="0.2">
      <c r="B129" s="27" t="s">
        <v>111</v>
      </c>
      <c r="L129" s="94" t="s">
        <v>77</v>
      </c>
    </row>
    <row r="130" spans="2:12" ht="13.15" customHeight="1" x14ac:dyDescent="0.2"/>
    <row r="131" spans="2:12" ht="13.15" customHeight="1" x14ac:dyDescent="0.2"/>
    <row r="132" spans="2:12" ht="13.15" customHeight="1" x14ac:dyDescent="0.2"/>
    <row r="133" spans="2:12" ht="13.15" customHeight="1" x14ac:dyDescent="0.2"/>
    <row r="134" spans="2:12" ht="13.15" customHeight="1" x14ac:dyDescent="0.2"/>
    <row r="135" spans="2:12" ht="13.15" customHeight="1" x14ac:dyDescent="0.2"/>
    <row r="136" spans="2:12" ht="13.15" customHeight="1" x14ac:dyDescent="0.2"/>
    <row r="137" spans="2:12" ht="13.15" customHeight="1" x14ac:dyDescent="0.2"/>
    <row r="138" spans="2:12" ht="13.15" customHeight="1" x14ac:dyDescent="0.2"/>
    <row r="139" spans="2:12" ht="13.15" customHeight="1" x14ac:dyDescent="0.2"/>
    <row r="140" spans="2:12" ht="13.15" customHeight="1" x14ac:dyDescent="0.2"/>
    <row r="141" spans="2:12" ht="13.15" customHeight="1" x14ac:dyDescent="0.2"/>
  </sheetData>
  <sheetProtection algorithmName="SHA-512" hashValue="bh6QZftFOE6vXAj3v/202d3CKGh6qWz+/wWpLd3du8rVwkQKtyCO7aL8JoqAlc1rCg7P2UHrIVbNfAFz71ZMdw==" saltValue="f/4e8MbQF0pBhWjJ/Nk7IQ==" spinCount="100000" sheet="1" objects="1" scenarios="1"/>
  <hyperlinks>
    <hyperlink ref="L129" r:id="rId1" xr:uid="{EEC3E323-5D2E-4FAA-B094-42D8E5D2B0B6}"/>
    <hyperlink ref="L127" r:id="rId2" xr:uid="{A7EA05B2-9160-4255-A750-ED7B32B27227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1136-3A97-436D-B430-5F4F56703810}">
  <sheetPr codeName="Blad2">
    <pageSetUpPr fitToPage="1"/>
  </sheetPr>
  <dimension ref="A1:P41"/>
  <sheetViews>
    <sheetView view="pageBreakPreview" zoomScaleNormal="100" zoomScaleSheetLayoutView="100" workbookViewId="0">
      <selection activeCell="E17" sqref="E17"/>
    </sheetView>
  </sheetViews>
  <sheetFormatPr defaultColWidth="0" defaultRowHeight="0" customHeight="1" zeroHeight="1" x14ac:dyDescent="0.2"/>
  <cols>
    <col min="1" max="1" width="5.140625" style="141" customWidth="1"/>
    <col min="2" max="2" width="22.42578125" style="141" customWidth="1"/>
    <col min="3" max="3" width="24.140625" style="141" customWidth="1"/>
    <col min="4" max="4" width="23.5703125" style="141" customWidth="1"/>
    <col min="5" max="5" width="26.28515625" style="141" customWidth="1"/>
    <col min="6" max="9" width="23.5703125" style="141" customWidth="1"/>
    <col min="10" max="10" width="8.85546875" style="126" customWidth="1"/>
    <col min="11" max="12" width="8.85546875" style="126" hidden="1" customWidth="1"/>
    <col min="13" max="16" width="0" style="142" hidden="1" customWidth="1"/>
    <col min="17" max="16384" width="8.85546875" style="142" hidden="1"/>
  </cols>
  <sheetData>
    <row r="1" spans="1:9" ht="30" customHeight="1" thickBot="1" x14ac:dyDescent="0.25">
      <c r="A1" s="25"/>
      <c r="B1" s="26"/>
      <c r="C1" s="26"/>
      <c r="D1" s="205" t="s">
        <v>126</v>
      </c>
      <c r="E1" s="205"/>
      <c r="F1" s="205"/>
      <c r="G1" s="205"/>
      <c r="H1" s="205"/>
      <c r="I1" s="26"/>
    </row>
    <row r="2" spans="1:9" ht="13.5" hidden="1" thickBot="1" x14ac:dyDescent="0.25">
      <c r="A2" s="28"/>
      <c r="B2" s="29"/>
      <c r="C2" s="29"/>
      <c r="D2" s="29"/>
      <c r="E2" s="29"/>
      <c r="F2" s="29"/>
      <c r="G2" s="29"/>
      <c r="H2" s="29"/>
      <c r="I2" s="29"/>
    </row>
    <row r="3" spans="1:9" ht="26.25" customHeight="1" x14ac:dyDescent="0.2">
      <c r="A3" s="206" t="s">
        <v>2</v>
      </c>
      <c r="B3" s="208" t="s">
        <v>127</v>
      </c>
      <c r="C3" s="208" t="s">
        <v>13</v>
      </c>
      <c r="D3" s="208" t="s">
        <v>14</v>
      </c>
      <c r="E3" s="210" t="s">
        <v>21</v>
      </c>
      <c r="F3" s="208" t="s">
        <v>23</v>
      </c>
      <c r="G3" s="208" t="s">
        <v>24</v>
      </c>
      <c r="H3" s="210" t="s">
        <v>25</v>
      </c>
      <c r="I3" s="201" t="s">
        <v>128</v>
      </c>
    </row>
    <row r="4" spans="1:9" ht="3.75" customHeight="1" thickBot="1" x14ac:dyDescent="0.25">
      <c r="A4" s="207"/>
      <c r="B4" s="209"/>
      <c r="C4" s="209"/>
      <c r="D4" s="209"/>
      <c r="E4" s="211"/>
      <c r="F4" s="209"/>
      <c r="G4" s="209"/>
      <c r="H4" s="211"/>
      <c r="I4" s="202"/>
    </row>
    <row r="5" spans="1:9" ht="13.5" customHeight="1" x14ac:dyDescent="0.2">
      <c r="A5" s="127">
        <v>1</v>
      </c>
      <c r="B5" s="128"/>
      <c r="C5" s="129"/>
      <c r="D5" s="188">
        <f>SUMIFS(Budget!F$7:F$106,Budget!E$7:E$106,B5)</f>
        <v>0</v>
      </c>
      <c r="E5" s="189">
        <f>SUMIFS(Budget!F$113:F$140,Budget!E$113:E$140,B5)</f>
        <v>0</v>
      </c>
      <c r="F5" s="188">
        <f>SUMIFS(Budget!F$147:F$184,Budget!E$147:E$184,B5)</f>
        <v>0</v>
      </c>
      <c r="G5" s="130">
        <f>+D5+E5+F5</f>
        <v>0</v>
      </c>
      <c r="H5" s="190">
        <f>SUMIFS(Budget!G$7:G$184,Budget!E$7:E$184,B5)</f>
        <v>0</v>
      </c>
      <c r="I5" s="131">
        <f>+G5-H5</f>
        <v>0</v>
      </c>
    </row>
    <row r="6" spans="1:9" ht="13.5" customHeight="1" x14ac:dyDescent="0.2">
      <c r="A6" s="132">
        <v>2</v>
      </c>
      <c r="B6" s="133"/>
      <c r="C6" s="134"/>
      <c r="D6" s="188">
        <f>SUMIFS(Budget!F$7:F$106,Budget!E$7:E$106,B6)</f>
        <v>0</v>
      </c>
      <c r="E6" s="189">
        <f>SUMIFS(Budget!F$113:F$140,Budget!E$113:E$140,B6)</f>
        <v>0</v>
      </c>
      <c r="F6" s="188">
        <f>SUMIFS(Budget!F$147:F$184,Budget!E$147:E$184,B6)</f>
        <v>0</v>
      </c>
      <c r="G6" s="130">
        <f t="shared" ref="G6:G19" si="0">+D6+E6+F6</f>
        <v>0</v>
      </c>
      <c r="H6" s="190">
        <f>SUMIFS(Budget!G$7:G$184,Budget!E$7:E$184,B6)</f>
        <v>0</v>
      </c>
      <c r="I6" s="131">
        <f t="shared" ref="I6:I19" si="1">+G6-H6</f>
        <v>0</v>
      </c>
    </row>
    <row r="7" spans="1:9" ht="13.5" customHeight="1" x14ac:dyDescent="0.2">
      <c r="A7" s="132">
        <v>3</v>
      </c>
      <c r="B7" s="133"/>
      <c r="C7" s="134"/>
      <c r="D7" s="188">
        <f>SUMIFS(Budget!F$7:F$106,Budget!E$7:E$106,B7)</f>
        <v>0</v>
      </c>
      <c r="E7" s="189">
        <f>SUMIFS(Budget!F$113:F$140,Budget!E$113:E$140,B7)</f>
        <v>0</v>
      </c>
      <c r="F7" s="188">
        <f>SUMIFS(Budget!F$147:F$184,Budget!E$147:E$184,B7)</f>
        <v>0</v>
      </c>
      <c r="G7" s="130">
        <f t="shared" si="0"/>
        <v>0</v>
      </c>
      <c r="H7" s="190">
        <f>SUMIFS(Budget!G$7:G$184,Budget!E$7:E$184,B7)</f>
        <v>0</v>
      </c>
      <c r="I7" s="131">
        <f t="shared" si="1"/>
        <v>0</v>
      </c>
    </row>
    <row r="8" spans="1:9" ht="13.5" customHeight="1" x14ac:dyDescent="0.2">
      <c r="A8" s="132">
        <v>4</v>
      </c>
      <c r="B8" s="133"/>
      <c r="C8" s="134"/>
      <c r="D8" s="188">
        <f>SUMIFS(Budget!F$7:F$106,Budget!E$7:E$106,B8)</f>
        <v>0</v>
      </c>
      <c r="E8" s="189">
        <f>SUMIFS(Budget!F$113:F$140,Budget!E$113:E$140,B8)</f>
        <v>0</v>
      </c>
      <c r="F8" s="188">
        <f>SUMIFS(Budget!F$147:F$184,Budget!E$147:E$184,B8)</f>
        <v>0</v>
      </c>
      <c r="G8" s="130">
        <f t="shared" si="0"/>
        <v>0</v>
      </c>
      <c r="H8" s="190">
        <f>SUMIFS(Budget!G$7:G$184,Budget!E$7:E$184,B8)</f>
        <v>0</v>
      </c>
      <c r="I8" s="131">
        <f t="shared" si="1"/>
        <v>0</v>
      </c>
    </row>
    <row r="9" spans="1:9" ht="13.5" customHeight="1" x14ac:dyDescent="0.2">
      <c r="A9" s="132">
        <v>5</v>
      </c>
      <c r="B9" s="133"/>
      <c r="C9" s="134"/>
      <c r="D9" s="188">
        <f>SUMIFS(Budget!F$7:F$106,Budget!E$7:E$106,B9)</f>
        <v>0</v>
      </c>
      <c r="E9" s="189">
        <f>SUMIFS(Budget!F$113:F$140,Budget!E$113:E$140,B9)</f>
        <v>0</v>
      </c>
      <c r="F9" s="188">
        <f>SUMIFS(Budget!F$147:F$184,Budget!E$147:E$184,B9)</f>
        <v>0</v>
      </c>
      <c r="G9" s="130">
        <f t="shared" si="0"/>
        <v>0</v>
      </c>
      <c r="H9" s="190">
        <f>SUMIFS(Budget!G$7:G$184,Budget!E$7:E$184,B9)</f>
        <v>0</v>
      </c>
      <c r="I9" s="131">
        <f t="shared" si="1"/>
        <v>0</v>
      </c>
    </row>
    <row r="10" spans="1:9" ht="13.5" customHeight="1" x14ac:dyDescent="0.2">
      <c r="A10" s="132">
        <v>6</v>
      </c>
      <c r="B10" s="133"/>
      <c r="C10" s="134"/>
      <c r="D10" s="188">
        <f>SUMIFS(Budget!F$7:F$106,Budget!E$7:E$106,B10)</f>
        <v>0</v>
      </c>
      <c r="E10" s="189">
        <f>SUMIFS(Budget!F$113:F$140,Budget!E$113:E$140,B10)</f>
        <v>0</v>
      </c>
      <c r="F10" s="188">
        <f>SUMIFS(Budget!F$147:F$184,Budget!E$147:E$184,B10)</f>
        <v>0</v>
      </c>
      <c r="G10" s="130">
        <f t="shared" si="0"/>
        <v>0</v>
      </c>
      <c r="H10" s="190">
        <f>SUMIFS(Budget!G$7:G$184,Budget!E$7:E$184,B10)</f>
        <v>0</v>
      </c>
      <c r="I10" s="131">
        <f t="shared" si="1"/>
        <v>0</v>
      </c>
    </row>
    <row r="11" spans="1:9" ht="13.5" customHeight="1" x14ac:dyDescent="0.2">
      <c r="A11" s="132">
        <v>7</v>
      </c>
      <c r="B11" s="133"/>
      <c r="C11" s="134"/>
      <c r="D11" s="188">
        <f>SUMIFS(Budget!F$7:F$106,Budget!E$7:E$106,B11)</f>
        <v>0</v>
      </c>
      <c r="E11" s="189">
        <f>SUMIFS(Budget!F$113:F$140,Budget!E$113:E$140,B11)</f>
        <v>0</v>
      </c>
      <c r="F11" s="188">
        <f>SUMIFS(Budget!F$147:F$184,Budget!E$147:E$184,B11)</f>
        <v>0</v>
      </c>
      <c r="G11" s="130">
        <f t="shared" si="0"/>
        <v>0</v>
      </c>
      <c r="H11" s="190">
        <f>SUMIFS(Budget!G$7:G$184,Budget!E$7:E$184,B11)</f>
        <v>0</v>
      </c>
      <c r="I11" s="131">
        <f t="shared" si="1"/>
        <v>0</v>
      </c>
    </row>
    <row r="12" spans="1:9" ht="13.5" customHeight="1" x14ac:dyDescent="0.2">
      <c r="A12" s="132">
        <v>8</v>
      </c>
      <c r="B12" s="133"/>
      <c r="C12" s="134"/>
      <c r="D12" s="188">
        <f>SUMIFS(Budget!F$7:F$106,Budget!E$7:E$106,B12)</f>
        <v>0</v>
      </c>
      <c r="E12" s="189">
        <f>SUMIFS(Budget!F$113:F$140,Budget!E$113:E$140,B12)</f>
        <v>0</v>
      </c>
      <c r="F12" s="188">
        <f>SUMIFS(Budget!F$147:F$184,Budget!E$147:E$184,B12)</f>
        <v>0</v>
      </c>
      <c r="G12" s="130">
        <f t="shared" si="0"/>
        <v>0</v>
      </c>
      <c r="H12" s="190">
        <f>SUMIFS(Budget!G$7:G$184,Budget!E$7:E$184,B12)</f>
        <v>0</v>
      </c>
      <c r="I12" s="131">
        <f t="shared" si="1"/>
        <v>0</v>
      </c>
    </row>
    <row r="13" spans="1:9" ht="13.5" customHeight="1" x14ac:dyDescent="0.2">
      <c r="A13" s="132">
        <v>9</v>
      </c>
      <c r="B13" s="133"/>
      <c r="C13" s="134"/>
      <c r="D13" s="188">
        <f>SUMIFS(Budget!F$7:F$106,Budget!E$7:E$106,B13)</f>
        <v>0</v>
      </c>
      <c r="E13" s="189">
        <f>SUMIFS(Budget!F$113:F$140,Budget!E$113:E$140,B13)</f>
        <v>0</v>
      </c>
      <c r="F13" s="188">
        <f>SUMIFS(Budget!F$147:F$184,Budget!E$147:E$184,B13)</f>
        <v>0</v>
      </c>
      <c r="G13" s="130">
        <f t="shared" si="0"/>
        <v>0</v>
      </c>
      <c r="H13" s="190">
        <f>SUMIFS(Budget!G$7:G$184,Budget!E$7:E$184,B13)</f>
        <v>0</v>
      </c>
      <c r="I13" s="131">
        <f t="shared" si="1"/>
        <v>0</v>
      </c>
    </row>
    <row r="14" spans="1:9" ht="13.5" customHeight="1" x14ac:dyDescent="0.2">
      <c r="A14" s="132">
        <v>10</v>
      </c>
      <c r="B14" s="133" t="s">
        <v>162</v>
      </c>
      <c r="C14" s="134"/>
      <c r="D14" s="188">
        <f>SUMIFS(Budget!F$7:F$106,Budget!E$7:E$106,B14)</f>
        <v>0</v>
      </c>
      <c r="E14" s="189">
        <f>SUMIFS(Budget!F$113:F$140,Budget!E$113:E$140,B14)</f>
        <v>0</v>
      </c>
      <c r="F14" s="188">
        <f>SUMIFS(Budget!F$147:F$184,Budget!E$147:E$184,B14)</f>
        <v>0</v>
      </c>
      <c r="G14" s="130">
        <f t="shared" si="0"/>
        <v>0</v>
      </c>
      <c r="H14" s="190">
        <f>SUMIFS(Budget!G$7:G$184,Budget!E$7:E$184,B14)</f>
        <v>0</v>
      </c>
      <c r="I14" s="131">
        <f t="shared" si="1"/>
        <v>0</v>
      </c>
    </row>
    <row r="15" spans="1:9" ht="13.5" customHeight="1" x14ac:dyDescent="0.2">
      <c r="A15" s="132">
        <v>11</v>
      </c>
      <c r="B15" s="133"/>
      <c r="C15" s="134"/>
      <c r="D15" s="188">
        <f>SUMIFS(Budget!F$7:F$106,Budget!E$7:E$106,B15)</f>
        <v>0</v>
      </c>
      <c r="E15" s="189">
        <f>SUMIFS(Budget!F$113:F$140,Budget!E$113:E$140,B15)</f>
        <v>0</v>
      </c>
      <c r="F15" s="188">
        <f>SUMIFS(Budget!F$147:F$184,Budget!E$147:E$184,B15)</f>
        <v>0</v>
      </c>
      <c r="G15" s="130">
        <f t="shared" si="0"/>
        <v>0</v>
      </c>
      <c r="H15" s="190">
        <f>SUMIFS(Budget!G$7:G$184,Budget!E$7:E$184,B15)</f>
        <v>0</v>
      </c>
      <c r="I15" s="131">
        <f t="shared" si="1"/>
        <v>0</v>
      </c>
    </row>
    <row r="16" spans="1:9" ht="13.5" customHeight="1" x14ac:dyDescent="0.2">
      <c r="A16" s="132">
        <v>12</v>
      </c>
      <c r="B16" s="133"/>
      <c r="C16" s="134"/>
      <c r="D16" s="188">
        <f>SUMIFS(Budget!F$7:F$106,Budget!E$7:E$106,B16)</f>
        <v>0</v>
      </c>
      <c r="E16" s="189">
        <f>SUMIFS(Budget!F$113:F$140,Budget!E$113:E$140,B16)</f>
        <v>0</v>
      </c>
      <c r="F16" s="188">
        <f>SUMIFS(Budget!F$147:F$184,Budget!E$147:E$184,B16)</f>
        <v>0</v>
      </c>
      <c r="G16" s="130">
        <f t="shared" si="0"/>
        <v>0</v>
      </c>
      <c r="H16" s="190">
        <f>SUMIFS(Budget!G$7:G$184,Budget!E$7:E$184,B16)</f>
        <v>0</v>
      </c>
      <c r="I16" s="131">
        <f t="shared" si="1"/>
        <v>0</v>
      </c>
    </row>
    <row r="17" spans="1:9" ht="13.5" customHeight="1" x14ac:dyDescent="0.2">
      <c r="A17" s="132">
        <v>13</v>
      </c>
      <c r="B17" s="133"/>
      <c r="C17" s="134"/>
      <c r="D17" s="188">
        <f>SUMIFS(Budget!F$7:F$106,Budget!E$7:E$106,B17)</f>
        <v>0</v>
      </c>
      <c r="E17" s="189">
        <f>SUMIFS(Budget!F$113:F$140,Budget!E$113:E$140,B17)</f>
        <v>0</v>
      </c>
      <c r="F17" s="188">
        <f>SUMIFS(Budget!F$147:F$184,Budget!E$147:E$184,B17)</f>
        <v>0</v>
      </c>
      <c r="G17" s="130">
        <f t="shared" si="0"/>
        <v>0</v>
      </c>
      <c r="H17" s="190">
        <f>SUMIFS(Budget!G$7:G$184,Budget!E$7:E$184,B17)</f>
        <v>0</v>
      </c>
      <c r="I17" s="131">
        <f t="shared" si="1"/>
        <v>0</v>
      </c>
    </row>
    <row r="18" spans="1:9" ht="13.5" customHeight="1" x14ac:dyDescent="0.2">
      <c r="A18" s="132">
        <v>14</v>
      </c>
      <c r="B18" s="133"/>
      <c r="C18" s="134"/>
      <c r="D18" s="188">
        <f>SUMIFS(Budget!F$7:F$106,Budget!E$7:E$106,B18)</f>
        <v>0</v>
      </c>
      <c r="E18" s="189">
        <f>SUMIFS(Budget!F$113:F$140,Budget!E$113:E$140,B18)</f>
        <v>0</v>
      </c>
      <c r="F18" s="188">
        <f>SUMIFS(Budget!F$147:F$184,Budget!E$147:E$184,B18)</f>
        <v>0</v>
      </c>
      <c r="G18" s="130">
        <f t="shared" si="0"/>
        <v>0</v>
      </c>
      <c r="H18" s="190">
        <f>SUMIFS(Budget!G$7:G$184,Budget!E$7:E$184,B18)</f>
        <v>0</v>
      </c>
      <c r="I18" s="131">
        <f t="shared" si="1"/>
        <v>0</v>
      </c>
    </row>
    <row r="19" spans="1:9" ht="13.5" customHeight="1" thickBot="1" x14ac:dyDescent="0.25">
      <c r="A19" s="135">
        <v>15</v>
      </c>
      <c r="B19" s="136"/>
      <c r="C19" s="137"/>
      <c r="D19" s="188">
        <f>SUMIFS(Budget!F$7:F$106,Budget!E$7:E$106,B19)</f>
        <v>0</v>
      </c>
      <c r="E19" s="189">
        <f>SUMIFS(Budget!F$113:F$140,Budget!E$113:E$140,B19)</f>
        <v>0</v>
      </c>
      <c r="F19" s="188">
        <f>SUMIFS(Budget!F$147:F$184,Budget!E$147:E$184,B19)</f>
        <v>0</v>
      </c>
      <c r="G19" s="130">
        <f t="shared" si="0"/>
        <v>0</v>
      </c>
      <c r="H19" s="190">
        <f>SUMIFS(Budget!G$7:G$184,Budget!E$7:E$184,B19)</f>
        <v>0</v>
      </c>
      <c r="I19" s="131">
        <f t="shared" si="1"/>
        <v>0</v>
      </c>
    </row>
    <row r="20" spans="1:9" ht="18.75" customHeight="1" thickBot="1" x14ac:dyDescent="0.25">
      <c r="A20" s="29"/>
      <c r="B20" s="203" t="s">
        <v>129</v>
      </c>
      <c r="C20" s="204"/>
      <c r="D20" s="191">
        <f>SUM(D5:D19)</f>
        <v>0</v>
      </c>
      <c r="E20" s="192">
        <f t="shared" ref="E20:H20" si="2">SUM(E5:E19)</f>
        <v>0</v>
      </c>
      <c r="F20" s="191">
        <f t="shared" si="2"/>
        <v>0</v>
      </c>
      <c r="G20" s="191">
        <f>SUM(G5:G19)</f>
        <v>0</v>
      </c>
      <c r="H20" s="192">
        <f t="shared" si="2"/>
        <v>0</v>
      </c>
      <c r="I20" s="138">
        <f>SUM(I5:I19)</f>
        <v>0</v>
      </c>
    </row>
    <row r="21" spans="1:9" ht="14.25" hidden="1" x14ac:dyDescent="0.2">
      <c r="A21" s="26"/>
      <c r="B21" s="26"/>
      <c r="C21" s="26"/>
      <c r="D21" s="26"/>
      <c r="E21" s="26"/>
      <c r="F21" s="26"/>
      <c r="G21" s="26"/>
      <c r="H21" s="26"/>
      <c r="I21" s="26"/>
    </row>
    <row r="22" spans="1:9" s="140" customFormat="1" ht="25.1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</row>
    <row r="23" spans="1:9" ht="25.1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</row>
    <row r="24" spans="1:9" ht="25.15" hidden="1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25.15" hidden="1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</row>
    <row r="26" spans="1:9" ht="14.25" hidden="1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ht="14.25" hidden="1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4.25" hidden="1" x14ac:dyDescent="0.2">
      <c r="A28" s="26"/>
      <c r="B28" s="26"/>
      <c r="C28" s="26"/>
      <c r="D28" s="26"/>
      <c r="E28" s="26"/>
      <c r="F28" s="26"/>
      <c r="G28" s="26"/>
      <c r="H28" s="26"/>
      <c r="I28" s="26"/>
    </row>
    <row r="29" spans="1:9" ht="14.25" hidden="1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14.25" hidden="1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4.25" hidden="1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4.25" hidden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4.25" hidden="1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4.25" hidden="1" x14ac:dyDescent="0.2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4.25" hidden="1" x14ac:dyDescent="0.2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4.25" hidden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4.25" hidden="1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4.25" hidden="1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4.25" hidden="1" x14ac:dyDescent="0.2">
      <c r="A39" s="26"/>
      <c r="B39" s="26"/>
      <c r="C39" s="26"/>
      <c r="D39" s="26"/>
      <c r="E39" s="26"/>
      <c r="F39" s="26"/>
      <c r="G39" s="26"/>
      <c r="H39" s="26"/>
      <c r="I39" s="26"/>
    </row>
    <row r="40" spans="1:9" ht="14.25" hidden="1" x14ac:dyDescent="0.2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4.25" hidden="1" x14ac:dyDescent="0.2">
      <c r="A41" s="26"/>
      <c r="B41" s="26"/>
      <c r="C41" s="26"/>
      <c r="D41" s="26"/>
      <c r="E41" s="26"/>
      <c r="F41" s="26"/>
      <c r="G41" s="26"/>
      <c r="H41" s="26"/>
      <c r="I41" s="26"/>
    </row>
  </sheetData>
  <sheetProtection algorithmName="SHA-512" hashValue="oFtTj4N3o9EgbECpMJS9sk0GcrfKUToq/VaRuHrGZs+la884ffsomdWAL9NheYvG5jvYib+ULtOwDvAg2C/Mcg==" saltValue="2F700pob7FUXg136pSmEUg==" spinCount="100000" sheet="1" objects="1" scenarios="1"/>
  <mergeCells count="11">
    <mergeCell ref="I3:I4"/>
    <mergeCell ref="B20:C20"/>
    <mergeCell ref="D1:H1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5:D19">
    <cfRule type="expression" dxfId="12" priority="2">
      <formula>$C5:XFD19&lt;&gt;"Overig"</formula>
    </cfRule>
  </conditionalFormatting>
  <conditionalFormatting sqref="D20">
    <cfRule type="expression" dxfId="11" priority="3">
      <formula>$C20:XFD37&lt;&gt;"Overig"</formula>
    </cfRule>
  </conditionalFormatting>
  <conditionalFormatting sqref="E5:G19">
    <cfRule type="expression" dxfId="10" priority="1">
      <formula>B5:$C19&lt;&gt;"Overig"</formula>
    </cfRule>
  </conditionalFormatting>
  <conditionalFormatting sqref="E20:G20">
    <cfRule type="expression" dxfId="9" priority="4">
      <formula>$A20:D24&lt;&gt;"Overig"</formula>
    </cfRule>
  </conditionalFormatting>
  <conditionalFormatting sqref="G20">
    <cfRule type="expression" dxfId="8" priority="7">
      <formula>$A20:G24&lt;&gt;"Overig"</formula>
    </cfRule>
  </conditionalFormatting>
  <conditionalFormatting sqref="H5:H19">
    <cfRule type="expression" dxfId="7" priority="5">
      <formula>$C5:D19&lt;&gt;"Overig"</formula>
    </cfRule>
  </conditionalFormatting>
  <conditionalFormatting sqref="H20">
    <cfRule type="expression" dxfId="6" priority="6">
      <formula>$A20:F24&lt;&gt;"Overig"</formula>
    </cfRule>
  </conditionalFormatting>
  <pageMargins left="0.7" right="0.7" top="0.75" bottom="0.75" header="0.3" footer="0.3"/>
  <pageSetup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7762C3-6C3E-42F4-BDFA-FF50F2D502B6}">
          <x14:formula1>
            <xm:f>hulpsheets!$H$1:$H$11</xm:f>
          </x14:formula1>
          <xm:sqref>C5:C19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A1:N111"/>
  <sheetViews>
    <sheetView tabSelected="1" topLeftCell="A20" zoomScale="85" zoomScaleNormal="85" workbookViewId="0">
      <selection activeCell="J31" sqref="J31"/>
    </sheetView>
  </sheetViews>
  <sheetFormatPr defaultColWidth="0" defaultRowHeight="14.25" zeroHeight="1" outlineLevelRow="1" x14ac:dyDescent="0.2"/>
  <cols>
    <col min="1" max="1" width="5.140625" style="27" customWidth="1"/>
    <col min="2" max="3" width="21.42578125" style="27" customWidth="1"/>
    <col min="4" max="4" width="19.5703125" style="27" customWidth="1"/>
    <col min="5" max="5" width="21.42578125" style="27" customWidth="1"/>
    <col min="6" max="6" width="19.42578125" style="27" customWidth="1"/>
    <col min="7" max="7" width="18.5703125" style="27" customWidth="1"/>
    <col min="8" max="8" width="21.42578125" style="27" customWidth="1"/>
    <col min="9" max="9" width="12.85546875" style="27" bestFit="1" customWidth="1"/>
    <col min="10" max="10" width="26" style="27" customWidth="1"/>
    <col min="11" max="11" width="19.28515625" style="27" customWidth="1"/>
    <col min="12" max="13" width="21.42578125" style="27" customWidth="1"/>
    <col min="14" max="14" width="12.140625" style="26" customWidth="1"/>
    <col min="15" max="16384" width="21.42578125" style="27" hidden="1"/>
  </cols>
  <sheetData>
    <row r="1" spans="1:13" ht="26.25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" thickBo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2.75" customHeight="1" x14ac:dyDescent="0.2">
      <c r="A5" s="206" t="s">
        <v>2</v>
      </c>
      <c r="B5" s="220" t="s">
        <v>54</v>
      </c>
      <c r="C5" s="208" t="s">
        <v>20</v>
      </c>
      <c r="D5" s="208" t="s">
        <v>56</v>
      </c>
      <c r="E5" s="220" t="s">
        <v>35</v>
      </c>
      <c r="F5" s="210" t="s">
        <v>6</v>
      </c>
      <c r="G5" s="208" t="s">
        <v>55</v>
      </c>
      <c r="H5" s="208" t="s">
        <v>53</v>
      </c>
      <c r="I5" s="210" t="s">
        <v>5</v>
      </c>
      <c r="J5" s="208" t="s">
        <v>7</v>
      </c>
      <c r="K5" s="210" t="s">
        <v>51</v>
      </c>
      <c r="L5" s="208" t="s">
        <v>52</v>
      </c>
      <c r="M5" s="216" t="s">
        <v>142</v>
      </c>
    </row>
    <row r="6" spans="1:13" ht="15" thickBot="1" x14ac:dyDescent="0.25">
      <c r="A6" s="207"/>
      <c r="B6" s="221"/>
      <c r="C6" s="219"/>
      <c r="D6" s="219"/>
      <c r="E6" s="221"/>
      <c r="F6" s="215"/>
      <c r="G6" s="209"/>
      <c r="H6" s="219"/>
      <c r="I6" s="215"/>
      <c r="J6" s="209"/>
      <c r="K6" s="215"/>
      <c r="L6" s="209"/>
      <c r="M6" s="217"/>
    </row>
    <row r="7" spans="1:13" x14ac:dyDescent="0.2">
      <c r="A7" s="30">
        <v>1</v>
      </c>
      <c r="B7" s="124" t="s">
        <v>8</v>
      </c>
      <c r="C7" s="143" t="s">
        <v>162</v>
      </c>
      <c r="D7" s="107"/>
      <c r="E7" s="107"/>
      <c r="F7" s="108"/>
      <c r="G7" s="31">
        <f>IFERROR(IF(D7="VSNU",INDEX(Tabel_VSNU,MATCH($F7,hulpsheets!$A$14:$A$110,0),MATCH($E7,hulpsheets!$A$14:$F$14,0)),IF(D7="NFU",INDEX(Tabel_NFU,MATCH($F7,hulpsheets!$H$14:$H$110,0),MATCH($E7,hulpsheets!$H$14:$N$14,0)),IF(D7="Other",0,0))),0)</f>
        <v>0</v>
      </c>
      <c r="H7" s="46"/>
      <c r="I7" s="113">
        <v>1</v>
      </c>
      <c r="J7" s="1">
        <f>IF(G7&gt;0,G7*I7,H7*F7*I7)</f>
        <v>0</v>
      </c>
      <c r="K7" s="1">
        <f>IF(D7="other",J7*0.4,0)</f>
        <v>0</v>
      </c>
      <c r="L7" s="116"/>
      <c r="M7" s="2">
        <f t="shared" ref="M7" si="0">IF(D7="other",((J7+K7)*(1+L7)),J7)</f>
        <v>0</v>
      </c>
    </row>
    <row r="8" spans="1:13" x14ac:dyDescent="0.2">
      <c r="A8" s="32">
        <v>2</v>
      </c>
      <c r="B8" s="106" t="s">
        <v>8</v>
      </c>
      <c r="C8" s="144" t="s">
        <v>162</v>
      </c>
      <c r="D8" s="109"/>
      <c r="E8" s="109"/>
      <c r="F8" s="110"/>
      <c r="G8" s="33">
        <f>IFERROR(IF(D8="VSNU",INDEX(Tabel_VSNU,MATCH($F8,hulpsheets!$A$14:$A$110,0),MATCH($E8,hulpsheets!$A$14:$F$14,0)),IF(D8="NFU",INDEX(Tabel_NFU,MATCH($F8,hulpsheets!$H$14:$H$110,0),MATCH($E8,hulpsheets!$H$14:$N$14,0)),IF(D8="Other",0,0))),0)</f>
        <v>0</v>
      </c>
      <c r="H8" s="47"/>
      <c r="I8" s="114">
        <v>1</v>
      </c>
      <c r="J8" s="3">
        <f t="shared" ref="J8:J56" si="1">IF(G8&gt;0,G8*I8,H8*F8*I8)</f>
        <v>0</v>
      </c>
      <c r="K8" s="3">
        <f t="shared" ref="K8:K56" si="2">IF(D8="other",J8*0.4,0)</f>
        <v>0</v>
      </c>
      <c r="L8" s="117"/>
      <c r="M8" s="4">
        <f>IF(D8="other",((J8+K8)*(1+L8)),J8)</f>
        <v>0</v>
      </c>
    </row>
    <row r="9" spans="1:13" x14ac:dyDescent="0.2">
      <c r="A9" s="32">
        <v>3</v>
      </c>
      <c r="B9" s="106" t="s">
        <v>8</v>
      </c>
      <c r="C9" s="144"/>
      <c r="D9" s="109"/>
      <c r="E9" s="109"/>
      <c r="F9" s="110"/>
      <c r="G9" s="33">
        <f>IFERROR(IF(D9="VSNU",INDEX(Tabel_VSNU,MATCH($F9,hulpsheets!$A$14:$A$110,0),MATCH($E9,hulpsheets!$A$14:$F$14,0)),IF(D9="NFU",INDEX(Tabel_NFU,MATCH($F9,hulpsheets!$H$14:$H$110,0),MATCH($E9,hulpsheets!$H$14:$N$14,0)),IF(D9="Other",0,0))),0)</f>
        <v>0</v>
      </c>
      <c r="H9" s="47"/>
      <c r="I9" s="114">
        <v>1</v>
      </c>
      <c r="J9" s="3">
        <f t="shared" si="1"/>
        <v>0</v>
      </c>
      <c r="K9" s="3">
        <f t="shared" si="2"/>
        <v>0</v>
      </c>
      <c r="L9" s="117"/>
      <c r="M9" s="4">
        <f t="shared" ref="M9:M56" si="3">IF(D9="other",((J9+K9)*(1+L9)),J9)</f>
        <v>0</v>
      </c>
    </row>
    <row r="10" spans="1:13" x14ac:dyDescent="0.2">
      <c r="A10" s="32">
        <v>4</v>
      </c>
      <c r="B10" s="106" t="s">
        <v>8</v>
      </c>
      <c r="C10" s="144"/>
      <c r="D10" s="109"/>
      <c r="E10" s="109"/>
      <c r="F10" s="110"/>
      <c r="G10" s="33">
        <f>IFERROR(IF(D10="VSNU",INDEX(Tabel_VSNU,MATCH($F10,hulpsheets!$A$14:$A$110,0),MATCH($E10,hulpsheets!$A$14:$F$14,0)),IF(D10="NFU",INDEX(Tabel_NFU,MATCH($F10,hulpsheets!$H$14:$H$110,0),MATCH($E10,hulpsheets!$H$14:$N$14,0)),IF(D10="Other",0,0))),0)</f>
        <v>0</v>
      </c>
      <c r="H10" s="47"/>
      <c r="I10" s="114">
        <v>1</v>
      </c>
      <c r="J10" s="3">
        <f t="shared" si="1"/>
        <v>0</v>
      </c>
      <c r="K10" s="3">
        <f t="shared" si="2"/>
        <v>0</v>
      </c>
      <c r="L10" s="117"/>
      <c r="M10" s="4">
        <f t="shared" si="3"/>
        <v>0</v>
      </c>
    </row>
    <row r="11" spans="1:13" x14ac:dyDescent="0.2">
      <c r="A11" s="32">
        <v>5</v>
      </c>
      <c r="B11" s="106" t="s">
        <v>8</v>
      </c>
      <c r="C11" s="144"/>
      <c r="D11" s="109"/>
      <c r="E11" s="109"/>
      <c r="F11" s="110"/>
      <c r="G11" s="33">
        <f>IFERROR(IF(D11="VSNU",INDEX(Tabel_VSNU,MATCH($F11,hulpsheets!$A$14:$A$110,0),MATCH($E11,hulpsheets!$A$14:$F$14,0)),IF(D11="NFU",INDEX(Tabel_NFU,MATCH($F11,hulpsheets!$H$14:$H$110,0),MATCH($E11,hulpsheets!$H$14:$N$14,0)),IF(D11="Other",0,0))),0)</f>
        <v>0</v>
      </c>
      <c r="H11" s="47"/>
      <c r="I11" s="114">
        <v>1</v>
      </c>
      <c r="J11" s="3">
        <f t="shared" si="1"/>
        <v>0</v>
      </c>
      <c r="K11" s="3">
        <f t="shared" si="2"/>
        <v>0</v>
      </c>
      <c r="L11" s="117"/>
      <c r="M11" s="4">
        <f t="shared" si="3"/>
        <v>0</v>
      </c>
    </row>
    <row r="12" spans="1:13" x14ac:dyDescent="0.2">
      <c r="A12" s="32">
        <v>6</v>
      </c>
      <c r="B12" s="106" t="s">
        <v>8</v>
      </c>
      <c r="C12" s="144"/>
      <c r="D12" s="109"/>
      <c r="E12" s="109"/>
      <c r="F12" s="110"/>
      <c r="G12" s="33">
        <f>IFERROR(IF(D12="VSNU",INDEX(Tabel_VSNU,MATCH($F12,hulpsheets!$A$14:$A$110,0),MATCH($E12,hulpsheets!$A$14:$F$14,0)),IF(D12="NFU",INDEX(Tabel_NFU,MATCH($F12,hulpsheets!$H$14:$H$110,0),MATCH($E12,hulpsheets!$H$14:$N$14,0)),IF(D12="Other",0,0))),0)</f>
        <v>0</v>
      </c>
      <c r="H12" s="47"/>
      <c r="I12" s="114">
        <v>1</v>
      </c>
      <c r="J12" s="3">
        <f t="shared" si="1"/>
        <v>0</v>
      </c>
      <c r="K12" s="3">
        <f t="shared" si="2"/>
        <v>0</v>
      </c>
      <c r="L12" s="117"/>
      <c r="M12" s="4">
        <f t="shared" si="3"/>
        <v>0</v>
      </c>
    </row>
    <row r="13" spans="1:13" x14ac:dyDescent="0.2">
      <c r="A13" s="32">
        <v>7</v>
      </c>
      <c r="B13" s="106" t="s">
        <v>8</v>
      </c>
      <c r="C13" s="144"/>
      <c r="D13" s="109"/>
      <c r="E13" s="109"/>
      <c r="F13" s="110"/>
      <c r="G13" s="33">
        <f>IFERROR(IF(D13="VSNU",INDEX(Tabel_VSNU,MATCH($F13,hulpsheets!$A$14:$A$110,0),MATCH($E13,hulpsheets!$A$14:$F$14,0)),IF(D13="NFU",INDEX(Tabel_NFU,MATCH($F13,hulpsheets!$H$14:$H$110,0),MATCH($E13,hulpsheets!$H$14:$N$14,0)),IF(D13="Other",0,0))),0)</f>
        <v>0</v>
      </c>
      <c r="H13" s="47"/>
      <c r="I13" s="114">
        <v>1</v>
      </c>
      <c r="J13" s="3">
        <f t="shared" si="1"/>
        <v>0</v>
      </c>
      <c r="K13" s="3">
        <f t="shared" si="2"/>
        <v>0</v>
      </c>
      <c r="L13" s="117"/>
      <c r="M13" s="4">
        <f t="shared" si="3"/>
        <v>0</v>
      </c>
    </row>
    <row r="14" spans="1:13" x14ac:dyDescent="0.2">
      <c r="A14" s="32">
        <v>8</v>
      </c>
      <c r="B14" s="106" t="s">
        <v>8</v>
      </c>
      <c r="C14" s="144"/>
      <c r="D14" s="109"/>
      <c r="E14" s="109"/>
      <c r="F14" s="110"/>
      <c r="G14" s="33">
        <f>IFERROR(IF(D14="VSNU",INDEX(Tabel_VSNU,MATCH($F14,hulpsheets!$A$14:$A$110,0),MATCH($E14,hulpsheets!$A$14:$F$14,0)),IF(D14="NFU",INDEX(Tabel_NFU,MATCH($F14,hulpsheets!$H$14:$H$110,0),MATCH($E14,hulpsheets!$H$14:$N$14,0)),IF(D14="Other",0,0))),0)</f>
        <v>0</v>
      </c>
      <c r="H14" s="47"/>
      <c r="I14" s="114">
        <v>1</v>
      </c>
      <c r="J14" s="3">
        <f t="shared" si="1"/>
        <v>0</v>
      </c>
      <c r="K14" s="3">
        <f t="shared" si="2"/>
        <v>0</v>
      </c>
      <c r="L14" s="117"/>
      <c r="M14" s="4">
        <f t="shared" si="3"/>
        <v>0</v>
      </c>
    </row>
    <row r="15" spans="1:13" x14ac:dyDescent="0.2">
      <c r="A15" s="32">
        <v>9</v>
      </c>
      <c r="B15" s="106" t="s">
        <v>8</v>
      </c>
      <c r="C15" s="144"/>
      <c r="D15" s="109"/>
      <c r="E15" s="109"/>
      <c r="F15" s="110"/>
      <c r="G15" s="33">
        <f>IFERROR(IF(D15="VSNU",INDEX(Tabel_VSNU,MATCH($F15,hulpsheets!$A$14:$A$110,0),MATCH($E15,hulpsheets!$A$14:$F$14,0)),IF(D15="NFU",INDEX(Tabel_NFU,MATCH($F15,hulpsheets!$H$14:$H$110,0),MATCH($E15,hulpsheets!$H$14:$N$14,0)),IF(D15="Other",0,0))),0)</f>
        <v>0</v>
      </c>
      <c r="H15" s="47"/>
      <c r="I15" s="114">
        <v>1</v>
      </c>
      <c r="J15" s="3">
        <f t="shared" si="1"/>
        <v>0</v>
      </c>
      <c r="K15" s="3">
        <f t="shared" si="2"/>
        <v>0</v>
      </c>
      <c r="L15" s="117"/>
      <c r="M15" s="4">
        <f t="shared" si="3"/>
        <v>0</v>
      </c>
    </row>
    <row r="16" spans="1:13" x14ac:dyDescent="0.2">
      <c r="A16" s="32">
        <v>10</v>
      </c>
      <c r="B16" s="106" t="s">
        <v>8</v>
      </c>
      <c r="C16" s="144"/>
      <c r="D16" s="109"/>
      <c r="E16" s="109"/>
      <c r="F16" s="110"/>
      <c r="G16" s="33">
        <f>IFERROR(IF(D16="VSNU",INDEX(Tabel_VSNU,MATCH($F16,hulpsheets!$A$14:$A$110,0),MATCH($E16,hulpsheets!$A$14:$F$14,0)),IF(D16="NFU",INDEX(Tabel_NFU,MATCH($F16,hulpsheets!$H$14:$H$110,0),MATCH($E16,hulpsheets!$H$14:$N$14,0)),IF(D16="Other",0,0))),0)</f>
        <v>0</v>
      </c>
      <c r="H16" s="47"/>
      <c r="I16" s="114">
        <v>1</v>
      </c>
      <c r="J16" s="3">
        <f t="shared" si="1"/>
        <v>0</v>
      </c>
      <c r="K16" s="3">
        <f t="shared" si="2"/>
        <v>0</v>
      </c>
      <c r="L16" s="117"/>
      <c r="M16" s="4">
        <f t="shared" si="3"/>
        <v>0</v>
      </c>
    </row>
    <row r="17" spans="1:13" x14ac:dyDescent="0.2">
      <c r="A17" s="32">
        <v>11</v>
      </c>
      <c r="B17" s="106" t="s">
        <v>8</v>
      </c>
      <c r="C17" s="144"/>
      <c r="D17" s="109"/>
      <c r="E17" s="109"/>
      <c r="F17" s="110"/>
      <c r="G17" s="33">
        <f>IFERROR(IF(D17="VSNU",INDEX(Tabel_VSNU,MATCH($F17,hulpsheets!$A$14:$A$110,0),MATCH($E17,hulpsheets!$A$14:$F$14,0)),IF(D17="NFU",INDEX(Tabel_NFU,MATCH($F17,hulpsheets!$H$14:$H$110,0),MATCH($E17,hulpsheets!$H$14:$N$14,0)),IF(D17="Other",0,0))),0)</f>
        <v>0</v>
      </c>
      <c r="H17" s="47"/>
      <c r="I17" s="114">
        <v>1</v>
      </c>
      <c r="J17" s="3">
        <f t="shared" si="1"/>
        <v>0</v>
      </c>
      <c r="K17" s="3">
        <f t="shared" si="2"/>
        <v>0</v>
      </c>
      <c r="L17" s="117"/>
      <c r="M17" s="4">
        <f t="shared" si="3"/>
        <v>0</v>
      </c>
    </row>
    <row r="18" spans="1:13" x14ac:dyDescent="0.2">
      <c r="A18" s="32">
        <v>12</v>
      </c>
      <c r="B18" s="106" t="s">
        <v>8</v>
      </c>
      <c r="C18" s="144"/>
      <c r="D18" s="109"/>
      <c r="E18" s="109"/>
      <c r="F18" s="110"/>
      <c r="G18" s="33">
        <f>IFERROR(IF(D18="VSNU",INDEX(Tabel_VSNU,MATCH($F18,hulpsheets!$A$14:$A$110,0),MATCH($E18,hulpsheets!$A$14:$F$14,0)),IF(D18="NFU",INDEX(Tabel_NFU,MATCH($F18,hulpsheets!$H$14:$H$110,0),MATCH($E18,hulpsheets!$H$14:$N$14,0)),IF(D18="Other",0,0))),0)</f>
        <v>0</v>
      </c>
      <c r="H18" s="47"/>
      <c r="I18" s="114">
        <v>1</v>
      </c>
      <c r="J18" s="3">
        <f t="shared" si="1"/>
        <v>0</v>
      </c>
      <c r="K18" s="3">
        <f t="shared" si="2"/>
        <v>0</v>
      </c>
      <c r="L18" s="117"/>
      <c r="M18" s="4">
        <f t="shared" si="3"/>
        <v>0</v>
      </c>
    </row>
    <row r="19" spans="1:13" x14ac:dyDescent="0.2">
      <c r="A19" s="32">
        <v>13</v>
      </c>
      <c r="B19" s="106" t="s">
        <v>8</v>
      </c>
      <c r="C19" s="144"/>
      <c r="D19" s="109"/>
      <c r="E19" s="109"/>
      <c r="F19" s="110"/>
      <c r="G19" s="33">
        <f>IFERROR(IF(D19="VSNU",INDEX(Tabel_VSNU,MATCH($F19,hulpsheets!$A$14:$A$110,0),MATCH($E19,hulpsheets!$A$14:$F$14,0)),IF(D19="NFU",INDEX(Tabel_NFU,MATCH($F19,hulpsheets!$H$14:$H$110,0),MATCH($E19,hulpsheets!$H$14:$N$14,0)),IF(D19="Other",0,0))),0)</f>
        <v>0</v>
      </c>
      <c r="H19" s="47"/>
      <c r="I19" s="114">
        <v>1</v>
      </c>
      <c r="J19" s="3">
        <f t="shared" si="1"/>
        <v>0</v>
      </c>
      <c r="K19" s="3">
        <f t="shared" si="2"/>
        <v>0</v>
      </c>
      <c r="L19" s="117"/>
      <c r="M19" s="4">
        <f t="shared" si="3"/>
        <v>0</v>
      </c>
    </row>
    <row r="20" spans="1:13" x14ac:dyDescent="0.2">
      <c r="A20" s="32">
        <v>14</v>
      </c>
      <c r="B20" s="106" t="s">
        <v>8</v>
      </c>
      <c r="C20" s="144"/>
      <c r="D20" s="109"/>
      <c r="E20" s="109"/>
      <c r="F20" s="110"/>
      <c r="G20" s="33">
        <f>IFERROR(IF(D20="VSNU",INDEX(Tabel_VSNU,MATCH($F20,hulpsheets!$A$14:$A$110,0),MATCH($E20,hulpsheets!$A$14:$F$14,0)),IF(D20="NFU",INDEX(Tabel_NFU,MATCH($F20,hulpsheets!$H$14:$H$110,0),MATCH($E20,hulpsheets!$H$14:$N$14,0)),IF(D20="Other",0,0))),0)</f>
        <v>0</v>
      </c>
      <c r="H20" s="47"/>
      <c r="I20" s="114">
        <v>1</v>
      </c>
      <c r="J20" s="3">
        <f t="shared" si="1"/>
        <v>0</v>
      </c>
      <c r="K20" s="3">
        <f t="shared" si="2"/>
        <v>0</v>
      </c>
      <c r="L20" s="117"/>
      <c r="M20" s="4">
        <f t="shared" si="3"/>
        <v>0</v>
      </c>
    </row>
    <row r="21" spans="1:13" x14ac:dyDescent="0.2">
      <c r="A21" s="32">
        <v>15</v>
      </c>
      <c r="B21" s="106" t="s">
        <v>8</v>
      </c>
      <c r="C21" s="144" t="s">
        <v>162</v>
      </c>
      <c r="D21" s="109"/>
      <c r="E21" s="109"/>
      <c r="F21" s="110"/>
      <c r="G21" s="33">
        <f>IFERROR(IF(D21="VSNU",INDEX(Tabel_VSNU,MATCH($F21,hulpsheets!$A$14:$A$110,0),MATCH($E21,hulpsheets!$A$14:$F$14,0)),IF(D21="NFU",INDEX(Tabel_NFU,MATCH($F21,hulpsheets!$H$14:$H$110,0),MATCH($E21,hulpsheets!$H$14:$N$14,0)),IF(D21="Other",0,0))),0)</f>
        <v>0</v>
      </c>
      <c r="H21" s="47"/>
      <c r="I21" s="114">
        <v>1</v>
      </c>
      <c r="J21" s="3">
        <f t="shared" ref="J21:J46" si="4">IF(G21&gt;0,G21*I21,H21*F21*I21)</f>
        <v>0</v>
      </c>
      <c r="K21" s="3">
        <f t="shared" ref="K21:K46" si="5">IF(D21="other",J21*0.4,0)</f>
        <v>0</v>
      </c>
      <c r="L21" s="117"/>
      <c r="M21" s="4">
        <f>IF(D21="other",((J21+K21)*(1+L21)),J21)</f>
        <v>0</v>
      </c>
    </row>
    <row r="22" spans="1:13" x14ac:dyDescent="0.2">
      <c r="A22" s="32">
        <v>16</v>
      </c>
      <c r="B22" s="106" t="s">
        <v>8</v>
      </c>
      <c r="C22" s="144"/>
      <c r="D22" s="109"/>
      <c r="E22" s="109"/>
      <c r="F22" s="110"/>
      <c r="G22" s="33">
        <f>IFERROR(IF(D22="VSNU",INDEX(Tabel_VSNU,MATCH($F22,hulpsheets!$A$14:$A$110,0),MATCH($E22,hulpsheets!$A$14:$F$14,0)),IF(D22="NFU",INDEX(Tabel_NFU,MATCH($F22,hulpsheets!$H$14:$H$110,0),MATCH($E22,hulpsheets!$H$14:$N$14,0)),IF(D22="Other",0,0))),0)</f>
        <v>0</v>
      </c>
      <c r="H22" s="47"/>
      <c r="I22" s="114">
        <v>1</v>
      </c>
      <c r="J22" s="3">
        <f t="shared" si="4"/>
        <v>0</v>
      </c>
      <c r="K22" s="3">
        <f t="shared" si="5"/>
        <v>0</v>
      </c>
      <c r="L22" s="117"/>
      <c r="M22" s="4">
        <f t="shared" ref="M22:M33" si="6">IF(D22="other",((J22+K22)*(1+L22)),J22)</f>
        <v>0</v>
      </c>
    </row>
    <row r="23" spans="1:13" x14ac:dyDescent="0.2">
      <c r="A23" s="32">
        <v>17</v>
      </c>
      <c r="B23" s="106" t="s">
        <v>8</v>
      </c>
      <c r="C23" s="144"/>
      <c r="D23" s="109"/>
      <c r="E23" s="109"/>
      <c r="F23" s="110"/>
      <c r="G23" s="33">
        <f>IFERROR(IF(D23="VSNU",INDEX(Tabel_VSNU,MATCH($F23,hulpsheets!$A$14:$A$110,0),MATCH($E23,hulpsheets!$A$14:$F$14,0)),IF(D23="NFU",INDEX(Tabel_NFU,MATCH($F23,hulpsheets!$H$14:$H$110,0),MATCH($E23,hulpsheets!$H$14:$N$14,0)),IF(D23="Other",0,0))),0)</f>
        <v>0</v>
      </c>
      <c r="H23" s="47"/>
      <c r="I23" s="114">
        <v>1</v>
      </c>
      <c r="J23" s="3">
        <f t="shared" si="4"/>
        <v>0</v>
      </c>
      <c r="K23" s="3">
        <f t="shared" si="5"/>
        <v>0</v>
      </c>
      <c r="L23" s="117"/>
      <c r="M23" s="4">
        <f t="shared" si="6"/>
        <v>0</v>
      </c>
    </row>
    <row r="24" spans="1:13" x14ac:dyDescent="0.2">
      <c r="A24" s="32">
        <v>18</v>
      </c>
      <c r="B24" s="106" t="s">
        <v>8</v>
      </c>
      <c r="C24" s="144"/>
      <c r="D24" s="109"/>
      <c r="E24" s="109"/>
      <c r="F24" s="110"/>
      <c r="G24" s="33">
        <f>IFERROR(IF(D24="VSNU",INDEX(Tabel_VSNU,MATCH($F24,hulpsheets!$A$14:$A$110,0),MATCH($E24,hulpsheets!$A$14:$F$14,0)),IF(D24="NFU",INDEX(Tabel_NFU,MATCH($F24,hulpsheets!$H$14:$H$110,0),MATCH($E24,hulpsheets!$H$14:$N$14,0)),IF(D24="Other",0,0))),0)</f>
        <v>0</v>
      </c>
      <c r="H24" s="47"/>
      <c r="I24" s="114">
        <v>1</v>
      </c>
      <c r="J24" s="3">
        <f t="shared" si="4"/>
        <v>0</v>
      </c>
      <c r="K24" s="3">
        <f t="shared" si="5"/>
        <v>0</v>
      </c>
      <c r="L24" s="117"/>
      <c r="M24" s="4">
        <f t="shared" si="6"/>
        <v>0</v>
      </c>
    </row>
    <row r="25" spans="1:13" x14ac:dyDescent="0.2">
      <c r="A25" s="32">
        <v>19</v>
      </c>
      <c r="B25" s="106" t="s">
        <v>8</v>
      </c>
      <c r="C25" s="144"/>
      <c r="D25" s="109"/>
      <c r="E25" s="109"/>
      <c r="F25" s="110"/>
      <c r="G25" s="33">
        <f>IFERROR(IF(D25="VSNU",INDEX(Tabel_VSNU,MATCH($F25,hulpsheets!$A$14:$A$110,0),MATCH($E25,hulpsheets!$A$14:$F$14,0)),IF(D25="NFU",INDEX(Tabel_NFU,MATCH($F25,hulpsheets!$H$14:$H$110,0),MATCH($E25,hulpsheets!$H$14:$N$14,0)),IF(D25="Other",0,0))),0)</f>
        <v>0</v>
      </c>
      <c r="H25" s="47"/>
      <c r="I25" s="114">
        <v>1</v>
      </c>
      <c r="J25" s="3">
        <f t="shared" si="4"/>
        <v>0</v>
      </c>
      <c r="K25" s="3">
        <f t="shared" si="5"/>
        <v>0</v>
      </c>
      <c r="L25" s="117"/>
      <c r="M25" s="4">
        <f t="shared" si="6"/>
        <v>0</v>
      </c>
    </row>
    <row r="26" spans="1:13" hidden="1" outlineLevel="1" x14ac:dyDescent="0.2">
      <c r="A26" s="32">
        <v>20</v>
      </c>
      <c r="B26" s="106" t="s">
        <v>8</v>
      </c>
      <c r="C26" s="144"/>
      <c r="D26" s="109"/>
      <c r="E26" s="109"/>
      <c r="F26" s="110"/>
      <c r="G26" s="33">
        <f>IFERROR(IF(D26="VSNU",INDEX(Tabel_VSNU,MATCH($F26,hulpsheets!$A$14:$A$110,0),MATCH($E26,hulpsheets!$A$14:$F$14,0)),IF(D26="NFU",INDEX(Tabel_NFU,MATCH($F26,hulpsheets!$H$14:$H$110,0),MATCH($E26,hulpsheets!$H$14:$N$14,0)),IF(D26="Other",0,0))),0)</f>
        <v>0</v>
      </c>
      <c r="H26" s="47"/>
      <c r="I26" s="114">
        <v>1</v>
      </c>
      <c r="J26" s="3">
        <f t="shared" si="4"/>
        <v>0</v>
      </c>
      <c r="K26" s="3">
        <f t="shared" si="5"/>
        <v>0</v>
      </c>
      <c r="L26" s="117"/>
      <c r="M26" s="4">
        <f t="shared" si="6"/>
        <v>0</v>
      </c>
    </row>
    <row r="27" spans="1:13" hidden="1" outlineLevel="1" x14ac:dyDescent="0.2">
      <c r="A27" s="32">
        <v>21</v>
      </c>
      <c r="B27" s="106" t="s">
        <v>8</v>
      </c>
      <c r="C27" s="144"/>
      <c r="D27" s="109"/>
      <c r="E27" s="109"/>
      <c r="F27" s="110"/>
      <c r="G27" s="33">
        <f>IFERROR(IF(D27="VSNU",INDEX(Tabel_VSNU,MATCH($F27,hulpsheets!$A$14:$A$110,0),MATCH($E27,hulpsheets!$A$14:$F$14,0)),IF(D27="NFU",INDEX(Tabel_NFU,MATCH($F27,hulpsheets!$H$14:$H$110,0),MATCH($E27,hulpsheets!$H$14:$N$14,0)),IF(D27="Other",0,0))),0)</f>
        <v>0</v>
      </c>
      <c r="H27" s="47"/>
      <c r="I27" s="114">
        <v>1</v>
      </c>
      <c r="J27" s="3">
        <f t="shared" si="4"/>
        <v>0</v>
      </c>
      <c r="K27" s="3">
        <f t="shared" si="5"/>
        <v>0</v>
      </c>
      <c r="L27" s="117"/>
      <c r="M27" s="4">
        <f t="shared" si="6"/>
        <v>0</v>
      </c>
    </row>
    <row r="28" spans="1:13" hidden="1" outlineLevel="1" x14ac:dyDescent="0.2">
      <c r="A28" s="32">
        <v>22</v>
      </c>
      <c r="B28" s="106" t="s">
        <v>8</v>
      </c>
      <c r="C28" s="144"/>
      <c r="D28" s="109"/>
      <c r="E28" s="109"/>
      <c r="F28" s="110"/>
      <c r="G28" s="33">
        <f>IFERROR(IF(D28="VSNU",INDEX(Tabel_VSNU,MATCH($F28,hulpsheets!$A$14:$A$110,0),MATCH($E28,hulpsheets!$A$14:$F$14,0)),IF(D28="NFU",INDEX(Tabel_NFU,MATCH($F28,hulpsheets!$H$14:$H$110,0),MATCH($E28,hulpsheets!$H$14:$N$14,0)),IF(D28="Other",0,0))),0)</f>
        <v>0</v>
      </c>
      <c r="H28" s="47"/>
      <c r="I28" s="114">
        <v>1</v>
      </c>
      <c r="J28" s="3">
        <f t="shared" si="4"/>
        <v>0</v>
      </c>
      <c r="K28" s="3">
        <f t="shared" si="5"/>
        <v>0</v>
      </c>
      <c r="L28" s="117"/>
      <c r="M28" s="4">
        <f t="shared" si="6"/>
        <v>0</v>
      </c>
    </row>
    <row r="29" spans="1:13" hidden="1" outlineLevel="1" x14ac:dyDescent="0.2">
      <c r="A29" s="32">
        <v>23</v>
      </c>
      <c r="B29" s="106" t="s">
        <v>8</v>
      </c>
      <c r="C29" s="144"/>
      <c r="D29" s="109"/>
      <c r="E29" s="109"/>
      <c r="F29" s="110"/>
      <c r="G29" s="33">
        <f>IFERROR(IF(D29="VSNU",INDEX(Tabel_VSNU,MATCH($F29,hulpsheets!$A$14:$A$110,0),MATCH($E29,hulpsheets!$A$14:$F$14,0)),IF(D29="NFU",INDEX(Tabel_NFU,MATCH($F29,hulpsheets!$H$14:$H$110,0),MATCH($E29,hulpsheets!$H$14:$N$14,0)),IF(D29="Other",0,0))),0)</f>
        <v>0</v>
      </c>
      <c r="H29" s="47"/>
      <c r="I29" s="114">
        <v>1</v>
      </c>
      <c r="J29" s="3">
        <f t="shared" si="4"/>
        <v>0</v>
      </c>
      <c r="K29" s="3">
        <f t="shared" si="5"/>
        <v>0</v>
      </c>
      <c r="L29" s="117"/>
      <c r="M29" s="4">
        <f t="shared" si="6"/>
        <v>0</v>
      </c>
    </row>
    <row r="30" spans="1:13" hidden="1" outlineLevel="1" x14ac:dyDescent="0.2">
      <c r="A30" s="32">
        <v>24</v>
      </c>
      <c r="B30" s="106" t="s">
        <v>8</v>
      </c>
      <c r="C30" s="144"/>
      <c r="D30" s="109"/>
      <c r="E30" s="109"/>
      <c r="F30" s="110"/>
      <c r="G30" s="33">
        <f>IFERROR(IF(D30="VSNU",INDEX(Tabel_VSNU,MATCH($F30,hulpsheets!$A$14:$A$110,0),MATCH($E30,hulpsheets!$A$14:$F$14,0)),IF(D30="NFU",INDEX(Tabel_NFU,MATCH($F30,hulpsheets!$H$14:$H$110,0),MATCH($E30,hulpsheets!$H$14:$N$14,0)),IF(D30="Other",0,0))),0)</f>
        <v>0</v>
      </c>
      <c r="H30" s="47"/>
      <c r="I30" s="114">
        <v>1</v>
      </c>
      <c r="J30" s="3">
        <f t="shared" si="4"/>
        <v>0</v>
      </c>
      <c r="K30" s="3">
        <f t="shared" si="5"/>
        <v>0</v>
      </c>
      <c r="L30" s="117"/>
      <c r="M30" s="4">
        <f t="shared" si="6"/>
        <v>0</v>
      </c>
    </row>
    <row r="31" spans="1:13" hidden="1" outlineLevel="1" x14ac:dyDescent="0.2">
      <c r="A31" s="32">
        <v>25</v>
      </c>
      <c r="B31" s="106" t="s">
        <v>8</v>
      </c>
      <c r="C31" s="144"/>
      <c r="D31" s="109"/>
      <c r="E31" s="109"/>
      <c r="F31" s="110"/>
      <c r="G31" s="33">
        <f>IFERROR(IF(D31="VSNU",INDEX(Tabel_VSNU,MATCH($F31,hulpsheets!$A$14:$A$110,0),MATCH($E31,hulpsheets!$A$14:$F$14,0)),IF(D31="NFU",INDEX(Tabel_NFU,MATCH($F31,hulpsheets!$H$14:$H$110,0),MATCH($E31,hulpsheets!$H$14:$N$14,0)),IF(D31="Other",0,0))),0)</f>
        <v>0</v>
      </c>
      <c r="H31" s="47"/>
      <c r="I31" s="114">
        <v>1</v>
      </c>
      <c r="J31" s="3">
        <f t="shared" si="4"/>
        <v>0</v>
      </c>
      <c r="K31" s="3">
        <f t="shared" si="5"/>
        <v>0</v>
      </c>
      <c r="L31" s="117"/>
      <c r="M31" s="4">
        <f t="shared" si="6"/>
        <v>0</v>
      </c>
    </row>
    <row r="32" spans="1:13" hidden="1" outlineLevel="1" x14ac:dyDescent="0.2">
      <c r="A32" s="32">
        <v>26</v>
      </c>
      <c r="B32" s="106" t="s">
        <v>8</v>
      </c>
      <c r="C32" s="144"/>
      <c r="D32" s="109"/>
      <c r="E32" s="109"/>
      <c r="F32" s="110"/>
      <c r="G32" s="33">
        <f>IFERROR(IF(D32="VSNU",INDEX(Tabel_VSNU,MATCH($F32,hulpsheets!$A$14:$A$110,0),MATCH($E32,hulpsheets!$A$14:$F$14,0)),IF(D32="NFU",INDEX(Tabel_NFU,MATCH($F32,hulpsheets!$H$14:$H$110,0),MATCH($E32,hulpsheets!$H$14:$N$14,0)),IF(D32="Other",0,0))),0)</f>
        <v>0</v>
      </c>
      <c r="H32" s="47"/>
      <c r="I32" s="114">
        <v>1</v>
      </c>
      <c r="J32" s="3">
        <f t="shared" si="4"/>
        <v>0</v>
      </c>
      <c r="K32" s="3">
        <f t="shared" si="5"/>
        <v>0</v>
      </c>
      <c r="L32" s="117"/>
      <c r="M32" s="4">
        <f t="shared" si="6"/>
        <v>0</v>
      </c>
    </row>
    <row r="33" spans="1:13" hidden="1" outlineLevel="1" x14ac:dyDescent="0.2">
      <c r="A33" s="32">
        <v>27</v>
      </c>
      <c r="B33" s="106" t="s">
        <v>8</v>
      </c>
      <c r="C33" s="144"/>
      <c r="D33" s="109"/>
      <c r="E33" s="109"/>
      <c r="F33" s="110"/>
      <c r="G33" s="33">
        <f>IFERROR(IF(D33="VSNU",INDEX(Tabel_VSNU,MATCH($F33,hulpsheets!$A$14:$A$110,0),MATCH($E33,hulpsheets!$A$14:$F$14,0)),IF(D33="NFU",INDEX(Tabel_NFU,MATCH($F33,hulpsheets!$H$14:$H$110,0),MATCH($E33,hulpsheets!$H$14:$N$14,0)),IF(D33="Other",0,0))),0)</f>
        <v>0</v>
      </c>
      <c r="H33" s="47"/>
      <c r="I33" s="114">
        <v>1</v>
      </c>
      <c r="J33" s="3">
        <f t="shared" si="4"/>
        <v>0</v>
      </c>
      <c r="K33" s="3">
        <f t="shared" si="5"/>
        <v>0</v>
      </c>
      <c r="L33" s="117"/>
      <c r="M33" s="4">
        <f t="shared" si="6"/>
        <v>0</v>
      </c>
    </row>
    <row r="34" spans="1:13" hidden="1" outlineLevel="1" x14ac:dyDescent="0.2">
      <c r="A34" s="32">
        <v>28</v>
      </c>
      <c r="B34" s="106" t="s">
        <v>8</v>
      </c>
      <c r="C34" s="144" t="s">
        <v>162</v>
      </c>
      <c r="D34" s="109"/>
      <c r="E34" s="109"/>
      <c r="F34" s="110"/>
      <c r="G34" s="33">
        <f>IFERROR(IF(D34="VSNU",INDEX(Tabel_VSNU,MATCH($F34,hulpsheets!$A$14:$A$110,0),MATCH($E34,hulpsheets!$A$14:$F$14,0)),IF(D34="NFU",INDEX(Tabel_NFU,MATCH($F34,hulpsheets!$H$14:$H$110,0),MATCH($E34,hulpsheets!$H$14:$N$14,0)),IF(D34="Other",0,0))),0)</f>
        <v>0</v>
      </c>
      <c r="H34" s="47"/>
      <c r="I34" s="114">
        <v>1</v>
      </c>
      <c r="J34" s="3">
        <f t="shared" si="4"/>
        <v>0</v>
      </c>
      <c r="K34" s="3">
        <f t="shared" si="5"/>
        <v>0</v>
      </c>
      <c r="L34" s="117"/>
      <c r="M34" s="4">
        <f>IF(D34="other",((J34+K34)*(1+L34)),J34)</f>
        <v>0</v>
      </c>
    </row>
    <row r="35" spans="1:13" hidden="1" outlineLevel="1" x14ac:dyDescent="0.2">
      <c r="A35" s="32">
        <v>29</v>
      </c>
      <c r="B35" s="106" t="s">
        <v>8</v>
      </c>
      <c r="C35" s="144"/>
      <c r="D35" s="109"/>
      <c r="E35" s="109"/>
      <c r="F35" s="110"/>
      <c r="G35" s="33">
        <f>IFERROR(IF(D35="VSNU",INDEX(Tabel_VSNU,MATCH($F35,hulpsheets!$A$14:$A$110,0),MATCH($E35,hulpsheets!$A$14:$F$14,0)),IF(D35="NFU",INDEX(Tabel_NFU,MATCH($F35,hulpsheets!$H$14:$H$110,0),MATCH($E35,hulpsheets!$H$14:$N$14,0)),IF(D35="Other",0,0))),0)</f>
        <v>0</v>
      </c>
      <c r="H35" s="47"/>
      <c r="I35" s="114">
        <v>1</v>
      </c>
      <c r="J35" s="3">
        <f t="shared" si="4"/>
        <v>0</v>
      </c>
      <c r="K35" s="3">
        <f t="shared" si="5"/>
        <v>0</v>
      </c>
      <c r="L35" s="117"/>
      <c r="M35" s="4">
        <f t="shared" ref="M35:M46" si="7">IF(D35="other",((J35+K35)*(1+L35)),J35)</f>
        <v>0</v>
      </c>
    </row>
    <row r="36" spans="1:13" hidden="1" outlineLevel="1" x14ac:dyDescent="0.2">
      <c r="A36" s="32">
        <v>30</v>
      </c>
      <c r="B36" s="106" t="s">
        <v>8</v>
      </c>
      <c r="C36" s="144"/>
      <c r="D36" s="109"/>
      <c r="E36" s="109"/>
      <c r="F36" s="110"/>
      <c r="G36" s="33">
        <f>IFERROR(IF(D36="VSNU",INDEX(Tabel_VSNU,MATCH($F36,hulpsheets!$A$14:$A$110,0),MATCH($E36,hulpsheets!$A$14:$F$14,0)),IF(D36="NFU",INDEX(Tabel_NFU,MATCH($F36,hulpsheets!$H$14:$H$110,0),MATCH($E36,hulpsheets!$H$14:$N$14,0)),IF(D36="Other",0,0))),0)</f>
        <v>0</v>
      </c>
      <c r="H36" s="47"/>
      <c r="I36" s="114">
        <v>1</v>
      </c>
      <c r="J36" s="3">
        <f t="shared" si="4"/>
        <v>0</v>
      </c>
      <c r="K36" s="3">
        <f t="shared" si="5"/>
        <v>0</v>
      </c>
      <c r="L36" s="117"/>
      <c r="M36" s="4">
        <f t="shared" si="7"/>
        <v>0</v>
      </c>
    </row>
    <row r="37" spans="1:13" hidden="1" outlineLevel="1" x14ac:dyDescent="0.2">
      <c r="A37" s="32">
        <v>31</v>
      </c>
      <c r="B37" s="106" t="s">
        <v>8</v>
      </c>
      <c r="C37" s="144"/>
      <c r="D37" s="109"/>
      <c r="E37" s="109"/>
      <c r="F37" s="110"/>
      <c r="G37" s="33">
        <f>IFERROR(IF(D37="VSNU",INDEX(Tabel_VSNU,MATCH($F37,hulpsheets!$A$14:$A$110,0),MATCH($E37,hulpsheets!$A$14:$F$14,0)),IF(D37="NFU",INDEX(Tabel_NFU,MATCH($F37,hulpsheets!$H$14:$H$110,0),MATCH($E37,hulpsheets!$H$14:$N$14,0)),IF(D37="Other",0,0))),0)</f>
        <v>0</v>
      </c>
      <c r="H37" s="47"/>
      <c r="I37" s="114">
        <v>1</v>
      </c>
      <c r="J37" s="3">
        <f t="shared" si="4"/>
        <v>0</v>
      </c>
      <c r="K37" s="3">
        <f t="shared" si="5"/>
        <v>0</v>
      </c>
      <c r="L37" s="117"/>
      <c r="M37" s="4">
        <f t="shared" si="7"/>
        <v>0</v>
      </c>
    </row>
    <row r="38" spans="1:13" hidden="1" outlineLevel="1" x14ac:dyDescent="0.2">
      <c r="A38" s="32">
        <v>32</v>
      </c>
      <c r="B38" s="106" t="s">
        <v>8</v>
      </c>
      <c r="C38" s="144"/>
      <c r="D38" s="109"/>
      <c r="E38" s="109"/>
      <c r="F38" s="110"/>
      <c r="G38" s="33">
        <f>IFERROR(IF(D38="VSNU",INDEX(Tabel_VSNU,MATCH($F38,hulpsheets!$A$14:$A$110,0),MATCH($E38,hulpsheets!$A$14:$F$14,0)),IF(D38="NFU",INDEX(Tabel_NFU,MATCH($F38,hulpsheets!$H$14:$H$110,0),MATCH($E38,hulpsheets!$H$14:$N$14,0)),IF(D38="Other",0,0))),0)</f>
        <v>0</v>
      </c>
      <c r="H38" s="47"/>
      <c r="I38" s="114">
        <v>1</v>
      </c>
      <c r="J38" s="3">
        <f t="shared" si="4"/>
        <v>0</v>
      </c>
      <c r="K38" s="3">
        <f t="shared" si="5"/>
        <v>0</v>
      </c>
      <c r="L38" s="117"/>
      <c r="M38" s="4">
        <f t="shared" si="7"/>
        <v>0</v>
      </c>
    </row>
    <row r="39" spans="1:13" hidden="1" outlineLevel="1" x14ac:dyDescent="0.2">
      <c r="A39" s="32">
        <v>33</v>
      </c>
      <c r="B39" s="106" t="s">
        <v>8</v>
      </c>
      <c r="C39" s="144"/>
      <c r="D39" s="109"/>
      <c r="E39" s="109"/>
      <c r="F39" s="110"/>
      <c r="G39" s="33">
        <f>IFERROR(IF(D39="VSNU",INDEX(Tabel_VSNU,MATCH($F39,hulpsheets!$A$14:$A$110,0),MATCH($E39,hulpsheets!$A$14:$F$14,0)),IF(D39="NFU",INDEX(Tabel_NFU,MATCH($F39,hulpsheets!$H$14:$H$110,0),MATCH($E39,hulpsheets!$H$14:$N$14,0)),IF(D39="Other",0,0))),0)</f>
        <v>0</v>
      </c>
      <c r="H39" s="47"/>
      <c r="I39" s="114">
        <v>1</v>
      </c>
      <c r="J39" s="3">
        <f t="shared" si="4"/>
        <v>0</v>
      </c>
      <c r="K39" s="3">
        <f t="shared" si="5"/>
        <v>0</v>
      </c>
      <c r="L39" s="117"/>
      <c r="M39" s="4">
        <f t="shared" si="7"/>
        <v>0</v>
      </c>
    </row>
    <row r="40" spans="1:13" hidden="1" outlineLevel="1" x14ac:dyDescent="0.2">
      <c r="A40" s="32">
        <v>34</v>
      </c>
      <c r="B40" s="106" t="s">
        <v>8</v>
      </c>
      <c r="C40" s="144"/>
      <c r="D40" s="109"/>
      <c r="E40" s="109"/>
      <c r="F40" s="110"/>
      <c r="G40" s="33">
        <f>IFERROR(IF(D40="VSNU",INDEX(Tabel_VSNU,MATCH($F40,hulpsheets!$A$14:$A$110,0),MATCH($E40,hulpsheets!$A$14:$F$14,0)),IF(D40="NFU",INDEX(Tabel_NFU,MATCH($F40,hulpsheets!$H$14:$H$110,0),MATCH($E40,hulpsheets!$H$14:$N$14,0)),IF(D40="Other",0,0))),0)</f>
        <v>0</v>
      </c>
      <c r="H40" s="47"/>
      <c r="I40" s="114">
        <v>1</v>
      </c>
      <c r="J40" s="3">
        <f t="shared" si="4"/>
        <v>0</v>
      </c>
      <c r="K40" s="3">
        <f t="shared" si="5"/>
        <v>0</v>
      </c>
      <c r="L40" s="117"/>
      <c r="M40" s="4">
        <f t="shared" si="7"/>
        <v>0</v>
      </c>
    </row>
    <row r="41" spans="1:13" hidden="1" outlineLevel="1" x14ac:dyDescent="0.2">
      <c r="A41" s="32">
        <v>35</v>
      </c>
      <c r="B41" s="106" t="s">
        <v>8</v>
      </c>
      <c r="C41" s="144"/>
      <c r="D41" s="109"/>
      <c r="E41" s="109"/>
      <c r="F41" s="110"/>
      <c r="G41" s="33">
        <f>IFERROR(IF(D41="VSNU",INDEX(Tabel_VSNU,MATCH($F41,hulpsheets!$A$14:$A$110,0),MATCH($E41,hulpsheets!$A$14:$F$14,0)),IF(D41="NFU",INDEX(Tabel_NFU,MATCH($F41,hulpsheets!$H$14:$H$110,0),MATCH($E41,hulpsheets!$H$14:$N$14,0)),IF(D41="Other",0,0))),0)</f>
        <v>0</v>
      </c>
      <c r="H41" s="47"/>
      <c r="I41" s="114">
        <v>1</v>
      </c>
      <c r="J41" s="3">
        <f t="shared" si="4"/>
        <v>0</v>
      </c>
      <c r="K41" s="3">
        <f t="shared" si="5"/>
        <v>0</v>
      </c>
      <c r="L41" s="117"/>
      <c r="M41" s="4">
        <f t="shared" si="7"/>
        <v>0</v>
      </c>
    </row>
    <row r="42" spans="1:13" hidden="1" outlineLevel="1" x14ac:dyDescent="0.2">
      <c r="A42" s="32">
        <v>36</v>
      </c>
      <c r="B42" s="106" t="s">
        <v>8</v>
      </c>
      <c r="C42" s="144"/>
      <c r="D42" s="109"/>
      <c r="E42" s="109"/>
      <c r="F42" s="110"/>
      <c r="G42" s="33">
        <f>IFERROR(IF(D42="VSNU",INDEX(Tabel_VSNU,MATCH($F42,hulpsheets!$A$14:$A$110,0),MATCH($E42,hulpsheets!$A$14:$F$14,0)),IF(D42="NFU",INDEX(Tabel_NFU,MATCH($F42,hulpsheets!$H$14:$H$110,0),MATCH($E42,hulpsheets!$H$14:$N$14,0)),IF(D42="Other",0,0))),0)</f>
        <v>0</v>
      </c>
      <c r="H42" s="47"/>
      <c r="I42" s="114">
        <v>1</v>
      </c>
      <c r="J42" s="3">
        <f t="shared" si="4"/>
        <v>0</v>
      </c>
      <c r="K42" s="3">
        <f t="shared" si="5"/>
        <v>0</v>
      </c>
      <c r="L42" s="117"/>
      <c r="M42" s="4">
        <f t="shared" si="7"/>
        <v>0</v>
      </c>
    </row>
    <row r="43" spans="1:13" hidden="1" outlineLevel="1" x14ac:dyDescent="0.2">
      <c r="A43" s="32">
        <v>37</v>
      </c>
      <c r="B43" s="106" t="s">
        <v>8</v>
      </c>
      <c r="C43" s="144"/>
      <c r="D43" s="109"/>
      <c r="E43" s="109"/>
      <c r="F43" s="110"/>
      <c r="G43" s="33">
        <f>IFERROR(IF(D43="VSNU",INDEX(Tabel_VSNU,MATCH($F43,hulpsheets!$A$14:$A$110,0),MATCH($E43,hulpsheets!$A$14:$F$14,0)),IF(D43="NFU",INDEX(Tabel_NFU,MATCH($F43,hulpsheets!$H$14:$H$110,0),MATCH($E43,hulpsheets!$H$14:$N$14,0)),IF(D43="Other",0,0))),0)</f>
        <v>0</v>
      </c>
      <c r="H43" s="47"/>
      <c r="I43" s="114">
        <v>1</v>
      </c>
      <c r="J43" s="3">
        <f t="shared" si="4"/>
        <v>0</v>
      </c>
      <c r="K43" s="3">
        <f t="shared" si="5"/>
        <v>0</v>
      </c>
      <c r="L43" s="117"/>
      <c r="M43" s="4">
        <f t="shared" si="7"/>
        <v>0</v>
      </c>
    </row>
    <row r="44" spans="1:13" hidden="1" outlineLevel="1" x14ac:dyDescent="0.2">
      <c r="A44" s="32">
        <v>38</v>
      </c>
      <c r="B44" s="106" t="s">
        <v>8</v>
      </c>
      <c r="C44" s="144"/>
      <c r="D44" s="109"/>
      <c r="E44" s="109"/>
      <c r="F44" s="110"/>
      <c r="G44" s="33">
        <f>IFERROR(IF(D44="VSNU",INDEX(Tabel_VSNU,MATCH($F44,hulpsheets!$A$14:$A$110,0),MATCH($E44,hulpsheets!$A$14:$F$14,0)),IF(D44="NFU",INDEX(Tabel_NFU,MATCH($F44,hulpsheets!$H$14:$H$110,0),MATCH($E44,hulpsheets!$H$14:$N$14,0)),IF(D44="Other",0,0))),0)</f>
        <v>0</v>
      </c>
      <c r="H44" s="47"/>
      <c r="I44" s="114">
        <v>1</v>
      </c>
      <c r="J44" s="3">
        <f t="shared" si="4"/>
        <v>0</v>
      </c>
      <c r="K44" s="3">
        <f t="shared" si="5"/>
        <v>0</v>
      </c>
      <c r="L44" s="117"/>
      <c r="M44" s="4">
        <f t="shared" si="7"/>
        <v>0</v>
      </c>
    </row>
    <row r="45" spans="1:13" hidden="1" outlineLevel="1" x14ac:dyDescent="0.2">
      <c r="A45" s="32">
        <v>39</v>
      </c>
      <c r="B45" s="106" t="s">
        <v>8</v>
      </c>
      <c r="C45" s="144"/>
      <c r="D45" s="109"/>
      <c r="E45" s="109"/>
      <c r="F45" s="110"/>
      <c r="G45" s="33">
        <f>IFERROR(IF(D45="VSNU",INDEX(Tabel_VSNU,MATCH($F45,hulpsheets!$A$14:$A$110,0),MATCH($E45,hulpsheets!$A$14:$F$14,0)),IF(D45="NFU",INDEX(Tabel_NFU,MATCH($F45,hulpsheets!$H$14:$H$110,0),MATCH($E45,hulpsheets!$H$14:$N$14,0)),IF(D45="Other",0,0))),0)</f>
        <v>0</v>
      </c>
      <c r="H45" s="47"/>
      <c r="I45" s="114">
        <v>1</v>
      </c>
      <c r="J45" s="3">
        <f t="shared" si="4"/>
        <v>0</v>
      </c>
      <c r="K45" s="3">
        <f t="shared" si="5"/>
        <v>0</v>
      </c>
      <c r="L45" s="117"/>
      <c r="M45" s="4">
        <f t="shared" si="7"/>
        <v>0</v>
      </c>
    </row>
    <row r="46" spans="1:13" hidden="1" outlineLevel="1" x14ac:dyDescent="0.2">
      <c r="A46" s="32">
        <v>40</v>
      </c>
      <c r="B46" s="106" t="s">
        <v>8</v>
      </c>
      <c r="C46" s="144"/>
      <c r="D46" s="109"/>
      <c r="E46" s="109"/>
      <c r="F46" s="110"/>
      <c r="G46" s="33">
        <f>IFERROR(IF(D46="VSNU",INDEX(Tabel_VSNU,MATCH($F46,hulpsheets!$A$14:$A$110,0),MATCH($E46,hulpsheets!$A$14:$F$14,0)),IF(D46="NFU",INDEX(Tabel_NFU,MATCH($F46,hulpsheets!$H$14:$H$110,0),MATCH($E46,hulpsheets!$H$14:$N$14,0)),IF(D46="Other",0,0))),0)</f>
        <v>0</v>
      </c>
      <c r="H46" s="47"/>
      <c r="I46" s="114">
        <v>1</v>
      </c>
      <c r="J46" s="3">
        <f t="shared" si="4"/>
        <v>0</v>
      </c>
      <c r="K46" s="3">
        <f t="shared" si="5"/>
        <v>0</v>
      </c>
      <c r="L46" s="117"/>
      <c r="M46" s="4">
        <f t="shared" si="7"/>
        <v>0</v>
      </c>
    </row>
    <row r="47" spans="1:13" hidden="1" outlineLevel="1" x14ac:dyDescent="0.2">
      <c r="A47" s="32">
        <v>41</v>
      </c>
      <c r="B47" s="106" t="s">
        <v>8</v>
      </c>
      <c r="C47" s="144" t="s">
        <v>162</v>
      </c>
      <c r="D47" s="109"/>
      <c r="E47" s="109"/>
      <c r="F47" s="110"/>
      <c r="G47" s="33">
        <f>IFERROR(IF(D47="VSNU",INDEX(Tabel_VSNU,MATCH($F47,hulpsheets!$A$14:$A$110,0),MATCH($E47,hulpsheets!$A$14:$F$14,0)),IF(D47="NFU",INDEX(Tabel_NFU,MATCH($F47,hulpsheets!$H$14:$H$110,0),MATCH($E47,hulpsheets!$H$14:$N$14,0)),IF(D47="Other",0,0))),0)</f>
        <v>0</v>
      </c>
      <c r="H47" s="47"/>
      <c r="I47" s="114">
        <v>1</v>
      </c>
      <c r="J47" s="3">
        <f t="shared" ref="J47:J55" si="8">IF(G47&gt;0,G47*I47,H47*F47*I47)</f>
        <v>0</v>
      </c>
      <c r="K47" s="3">
        <f t="shared" ref="K47:K55" si="9">IF(D47="other",J47*0.4,0)</f>
        <v>0</v>
      </c>
      <c r="L47" s="117"/>
      <c r="M47" s="4">
        <f>IF(D47="other",((J47+K47)*(1+L47)),J47)</f>
        <v>0</v>
      </c>
    </row>
    <row r="48" spans="1:13" hidden="1" outlineLevel="1" x14ac:dyDescent="0.2">
      <c r="A48" s="32">
        <v>42</v>
      </c>
      <c r="B48" s="106" t="s">
        <v>8</v>
      </c>
      <c r="C48" s="144"/>
      <c r="D48" s="109"/>
      <c r="E48" s="109"/>
      <c r="F48" s="110"/>
      <c r="G48" s="33">
        <f>IFERROR(IF(D48="VSNU",INDEX(Tabel_VSNU,MATCH($F48,hulpsheets!$A$14:$A$110,0),MATCH($E48,hulpsheets!$A$14:$F$14,0)),IF(D48="NFU",INDEX(Tabel_NFU,MATCH($F48,hulpsheets!$H$14:$H$110,0),MATCH($E48,hulpsheets!$H$14:$N$14,0)),IF(D48="Other",0,0))),0)</f>
        <v>0</v>
      </c>
      <c r="H48" s="47"/>
      <c r="I48" s="114">
        <v>1</v>
      </c>
      <c r="J48" s="3">
        <f t="shared" si="8"/>
        <v>0</v>
      </c>
      <c r="K48" s="3">
        <f t="shared" si="9"/>
        <v>0</v>
      </c>
      <c r="L48" s="117"/>
      <c r="M48" s="4">
        <f t="shared" ref="M48:M55" si="10">IF(D48="other",((J48+K48)*(1+L48)),J48)</f>
        <v>0</v>
      </c>
    </row>
    <row r="49" spans="1:13" hidden="1" outlineLevel="1" x14ac:dyDescent="0.2">
      <c r="A49" s="32">
        <v>43</v>
      </c>
      <c r="B49" s="106" t="s">
        <v>8</v>
      </c>
      <c r="C49" s="144"/>
      <c r="D49" s="109"/>
      <c r="E49" s="109"/>
      <c r="F49" s="110"/>
      <c r="G49" s="33">
        <f>IFERROR(IF(D49="VSNU",INDEX(Tabel_VSNU,MATCH($F49,hulpsheets!$A$14:$A$110,0),MATCH($E49,hulpsheets!$A$14:$F$14,0)),IF(D49="NFU",INDEX(Tabel_NFU,MATCH($F49,hulpsheets!$H$14:$H$110,0),MATCH($E49,hulpsheets!$H$14:$N$14,0)),IF(D49="Other",0,0))),0)</f>
        <v>0</v>
      </c>
      <c r="H49" s="47"/>
      <c r="I49" s="114">
        <v>1</v>
      </c>
      <c r="J49" s="3">
        <f t="shared" si="8"/>
        <v>0</v>
      </c>
      <c r="K49" s="3">
        <f t="shared" si="9"/>
        <v>0</v>
      </c>
      <c r="L49" s="117"/>
      <c r="M49" s="4">
        <f t="shared" si="10"/>
        <v>0</v>
      </c>
    </row>
    <row r="50" spans="1:13" hidden="1" outlineLevel="1" x14ac:dyDescent="0.2">
      <c r="A50" s="32">
        <v>44</v>
      </c>
      <c r="B50" s="106" t="s">
        <v>8</v>
      </c>
      <c r="C50" s="144"/>
      <c r="D50" s="109"/>
      <c r="E50" s="109"/>
      <c r="F50" s="110"/>
      <c r="G50" s="33">
        <f>IFERROR(IF(D50="VSNU",INDEX(Tabel_VSNU,MATCH($F50,hulpsheets!$A$14:$A$110,0),MATCH($E50,hulpsheets!$A$14:$F$14,0)),IF(D50="NFU",INDEX(Tabel_NFU,MATCH($F50,hulpsheets!$H$14:$H$110,0),MATCH($E50,hulpsheets!$H$14:$N$14,0)),IF(D50="Other",0,0))),0)</f>
        <v>0</v>
      </c>
      <c r="H50" s="47"/>
      <c r="I50" s="114">
        <v>1</v>
      </c>
      <c r="J50" s="3">
        <f t="shared" si="8"/>
        <v>0</v>
      </c>
      <c r="K50" s="3">
        <f t="shared" si="9"/>
        <v>0</v>
      </c>
      <c r="L50" s="117"/>
      <c r="M50" s="4">
        <f t="shared" si="10"/>
        <v>0</v>
      </c>
    </row>
    <row r="51" spans="1:13" hidden="1" outlineLevel="1" x14ac:dyDescent="0.2">
      <c r="A51" s="32">
        <v>45</v>
      </c>
      <c r="B51" s="106" t="s">
        <v>8</v>
      </c>
      <c r="C51" s="144"/>
      <c r="D51" s="109"/>
      <c r="E51" s="109"/>
      <c r="F51" s="110"/>
      <c r="G51" s="33">
        <f>IFERROR(IF(D51="VSNU",INDEX(Tabel_VSNU,MATCH($F51,hulpsheets!$A$14:$A$110,0),MATCH($E51,hulpsheets!$A$14:$F$14,0)),IF(D51="NFU",INDEX(Tabel_NFU,MATCH($F51,hulpsheets!$H$14:$H$110,0),MATCH($E51,hulpsheets!$H$14:$N$14,0)),IF(D51="Other",0,0))),0)</f>
        <v>0</v>
      </c>
      <c r="H51" s="47"/>
      <c r="I51" s="114">
        <v>1</v>
      </c>
      <c r="J51" s="3">
        <f t="shared" si="8"/>
        <v>0</v>
      </c>
      <c r="K51" s="3">
        <f t="shared" si="9"/>
        <v>0</v>
      </c>
      <c r="L51" s="117"/>
      <c r="M51" s="4">
        <f t="shared" si="10"/>
        <v>0</v>
      </c>
    </row>
    <row r="52" spans="1:13" hidden="1" outlineLevel="1" x14ac:dyDescent="0.2">
      <c r="A52" s="32">
        <v>46</v>
      </c>
      <c r="B52" s="106" t="s">
        <v>8</v>
      </c>
      <c r="C52" s="144"/>
      <c r="D52" s="109"/>
      <c r="E52" s="109"/>
      <c r="F52" s="110"/>
      <c r="G52" s="33">
        <f>IFERROR(IF(D52="VSNU",INDEX(Tabel_VSNU,MATCH($F52,hulpsheets!$A$14:$A$110,0),MATCH($E52,hulpsheets!$A$14:$F$14,0)),IF(D52="NFU",INDEX(Tabel_NFU,MATCH($F52,hulpsheets!$H$14:$H$110,0),MATCH($E52,hulpsheets!$H$14:$N$14,0)),IF(D52="Other",0,0))),0)</f>
        <v>0</v>
      </c>
      <c r="H52" s="47"/>
      <c r="I52" s="114">
        <v>1</v>
      </c>
      <c r="J52" s="3">
        <f t="shared" si="8"/>
        <v>0</v>
      </c>
      <c r="K52" s="3">
        <f t="shared" si="9"/>
        <v>0</v>
      </c>
      <c r="L52" s="117"/>
      <c r="M52" s="4">
        <f t="shared" si="10"/>
        <v>0</v>
      </c>
    </row>
    <row r="53" spans="1:13" hidden="1" outlineLevel="1" x14ac:dyDescent="0.2">
      <c r="A53" s="32">
        <v>47</v>
      </c>
      <c r="B53" s="106" t="s">
        <v>8</v>
      </c>
      <c r="C53" s="144"/>
      <c r="D53" s="109"/>
      <c r="E53" s="109"/>
      <c r="F53" s="110"/>
      <c r="G53" s="33">
        <f>IFERROR(IF(D53="VSNU",INDEX(Tabel_VSNU,MATCH($F53,hulpsheets!$A$14:$A$110,0),MATCH($E53,hulpsheets!$A$14:$F$14,0)),IF(D53="NFU",INDEX(Tabel_NFU,MATCH($F53,hulpsheets!$H$14:$H$110,0),MATCH($E53,hulpsheets!$H$14:$N$14,0)),IF(D53="Other",0,0))),0)</f>
        <v>0</v>
      </c>
      <c r="H53" s="47"/>
      <c r="I53" s="114">
        <v>1</v>
      </c>
      <c r="J53" s="3">
        <f t="shared" si="8"/>
        <v>0</v>
      </c>
      <c r="K53" s="3">
        <f t="shared" si="9"/>
        <v>0</v>
      </c>
      <c r="L53" s="117"/>
      <c r="M53" s="4">
        <f t="shared" si="10"/>
        <v>0</v>
      </c>
    </row>
    <row r="54" spans="1:13" hidden="1" outlineLevel="1" x14ac:dyDescent="0.2">
      <c r="A54" s="32">
        <v>48</v>
      </c>
      <c r="B54" s="106" t="s">
        <v>8</v>
      </c>
      <c r="C54" s="144"/>
      <c r="D54" s="109"/>
      <c r="E54" s="109"/>
      <c r="F54" s="110"/>
      <c r="G54" s="33">
        <f>IFERROR(IF(D54="VSNU",INDEX(Tabel_VSNU,MATCH($F54,hulpsheets!$A$14:$A$110,0),MATCH($E54,hulpsheets!$A$14:$F$14,0)),IF(D54="NFU",INDEX(Tabel_NFU,MATCH($F54,hulpsheets!$H$14:$H$110,0),MATCH($E54,hulpsheets!$H$14:$N$14,0)),IF(D54="Other",0,0))),0)</f>
        <v>0</v>
      </c>
      <c r="H54" s="47"/>
      <c r="I54" s="114">
        <v>1</v>
      </c>
      <c r="J54" s="3">
        <f t="shared" si="8"/>
        <v>0</v>
      </c>
      <c r="K54" s="3">
        <f t="shared" si="9"/>
        <v>0</v>
      </c>
      <c r="L54" s="117"/>
      <c r="M54" s="4">
        <f t="shared" si="10"/>
        <v>0</v>
      </c>
    </row>
    <row r="55" spans="1:13" hidden="1" outlineLevel="1" x14ac:dyDescent="0.2">
      <c r="A55" s="32">
        <v>49</v>
      </c>
      <c r="B55" s="106" t="s">
        <v>8</v>
      </c>
      <c r="C55" s="144"/>
      <c r="D55" s="109"/>
      <c r="E55" s="109"/>
      <c r="F55" s="110"/>
      <c r="G55" s="33">
        <f>IFERROR(IF(D55="VSNU",INDEX(Tabel_VSNU,MATCH($F55,hulpsheets!$A$14:$A$110,0),MATCH($E55,hulpsheets!$A$14:$F$14,0)),IF(D55="NFU",INDEX(Tabel_NFU,MATCH($F55,hulpsheets!$H$14:$H$110,0),MATCH($E55,hulpsheets!$H$14:$N$14,0)),IF(D55="Other",0,0))),0)</f>
        <v>0</v>
      </c>
      <c r="H55" s="47"/>
      <c r="I55" s="114">
        <v>1</v>
      </c>
      <c r="J55" s="3">
        <f t="shared" si="8"/>
        <v>0</v>
      </c>
      <c r="K55" s="3">
        <f t="shared" si="9"/>
        <v>0</v>
      </c>
      <c r="L55" s="117"/>
      <c r="M55" s="4">
        <f t="shared" si="10"/>
        <v>0</v>
      </c>
    </row>
    <row r="56" spans="1:13" ht="15" collapsed="1" thickBot="1" x14ac:dyDescent="0.25">
      <c r="A56" s="34">
        <v>50</v>
      </c>
      <c r="B56" s="119" t="s">
        <v>8</v>
      </c>
      <c r="C56" s="111"/>
      <c r="D56" s="111"/>
      <c r="E56" s="111"/>
      <c r="F56" s="112"/>
      <c r="G56" s="35">
        <f>IFERROR(IF(D56="VSNU",INDEX(Tabel_VSNU,MATCH($F56,hulpsheets!$A$14:$A$110,0),MATCH($E56,hulpsheets!$A$14:$F$14,0)),IF(D56="NFU",INDEX(Tabel_NFU,MATCH($F56,hulpsheets!$H$14:$H$110,0),MATCH($E56,hulpsheets!$H$14:$N$14,0)),IF(D56="Other",0,0))),0)</f>
        <v>0</v>
      </c>
      <c r="H56" s="48"/>
      <c r="I56" s="115">
        <v>1</v>
      </c>
      <c r="J56" s="5">
        <f t="shared" si="1"/>
        <v>0</v>
      </c>
      <c r="K56" s="5">
        <f t="shared" si="2"/>
        <v>0</v>
      </c>
      <c r="L56" s="118"/>
      <c r="M56" s="6">
        <f t="shared" si="3"/>
        <v>0</v>
      </c>
    </row>
    <row r="57" spans="1:13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x14ac:dyDescent="0.2">
      <c r="A58" s="28" t="s">
        <v>9</v>
      </c>
      <c r="B58" s="36"/>
      <c r="C58" s="36"/>
      <c r="D58" s="36"/>
      <c r="E58" s="29"/>
      <c r="F58" s="29"/>
      <c r="G58" s="29"/>
      <c r="H58" s="29"/>
      <c r="I58" s="26"/>
      <c r="J58" s="26"/>
      <c r="K58" s="26"/>
      <c r="L58" s="26"/>
      <c r="M58" s="26"/>
    </row>
    <row r="59" spans="1:13" x14ac:dyDescent="0.2">
      <c r="A59" s="37" t="s">
        <v>10</v>
      </c>
      <c r="B59" s="36"/>
      <c r="C59" s="36"/>
      <c r="D59" s="36"/>
      <c r="E59" s="29"/>
      <c r="F59" s="29"/>
      <c r="G59" s="29"/>
      <c r="H59" s="29"/>
      <c r="I59" s="26"/>
      <c r="J59" s="26"/>
      <c r="K59" s="26"/>
      <c r="L59" s="26"/>
      <c r="M59" s="26"/>
    </row>
    <row r="60" spans="1:13" ht="15" thickBot="1" x14ac:dyDescent="0.25">
      <c r="A60" s="2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6"/>
    </row>
    <row r="61" spans="1:13" ht="26.25" thickBot="1" x14ac:dyDescent="0.25">
      <c r="A61" s="38" t="s">
        <v>2</v>
      </c>
      <c r="B61" s="39" t="s">
        <v>3</v>
      </c>
      <c r="C61" s="194" t="s">
        <v>20</v>
      </c>
      <c r="D61" s="222" t="s">
        <v>4</v>
      </c>
      <c r="E61" s="223"/>
      <c r="F61" s="224"/>
      <c r="G61" s="26"/>
      <c r="H61" s="26"/>
      <c r="I61" s="26"/>
      <c r="J61" s="26"/>
      <c r="K61" s="40" t="s">
        <v>11</v>
      </c>
      <c r="L61" s="41" t="s">
        <v>12</v>
      </c>
      <c r="M61" s="42" t="s">
        <v>142</v>
      </c>
    </row>
    <row r="62" spans="1:13" x14ac:dyDescent="0.2">
      <c r="A62" s="43">
        <v>1</v>
      </c>
      <c r="B62" s="106" t="s">
        <v>8</v>
      </c>
      <c r="C62" s="148"/>
      <c r="D62" s="225"/>
      <c r="E62" s="226"/>
      <c r="F62" s="227"/>
      <c r="G62" s="44"/>
      <c r="H62" s="44"/>
      <c r="I62" s="44"/>
      <c r="J62" s="44"/>
      <c r="K62" s="120">
        <v>0</v>
      </c>
      <c r="L62" s="121"/>
      <c r="M62" s="7">
        <f>K62*L62</f>
        <v>0</v>
      </c>
    </row>
    <row r="63" spans="1:13" x14ac:dyDescent="0.2">
      <c r="A63" s="43">
        <v>2</v>
      </c>
      <c r="B63" s="106" t="s">
        <v>8</v>
      </c>
      <c r="C63" s="145"/>
      <c r="D63" s="212"/>
      <c r="E63" s="213"/>
      <c r="F63" s="214"/>
      <c r="G63" s="44"/>
      <c r="H63" s="44"/>
      <c r="I63" s="44"/>
      <c r="J63" s="44"/>
      <c r="K63" s="122">
        <v>0</v>
      </c>
      <c r="L63" s="109"/>
      <c r="M63" s="8">
        <f t="shared" ref="M63:M111" si="11">K63*L63</f>
        <v>0</v>
      </c>
    </row>
    <row r="64" spans="1:13" x14ac:dyDescent="0.2">
      <c r="A64" s="43">
        <v>3</v>
      </c>
      <c r="B64" s="106" t="s">
        <v>8</v>
      </c>
      <c r="C64" s="145"/>
      <c r="D64" s="212"/>
      <c r="E64" s="213"/>
      <c r="F64" s="214"/>
      <c r="G64" s="44"/>
      <c r="H64" s="44"/>
      <c r="I64" s="44"/>
      <c r="J64" s="44"/>
      <c r="K64" s="122">
        <v>0</v>
      </c>
      <c r="L64" s="109"/>
      <c r="M64" s="8">
        <f t="shared" si="11"/>
        <v>0</v>
      </c>
    </row>
    <row r="65" spans="1:13" x14ac:dyDescent="0.2">
      <c r="A65" s="43">
        <v>4</v>
      </c>
      <c r="B65" s="106" t="s">
        <v>8</v>
      </c>
      <c r="C65" s="145"/>
      <c r="D65" s="212"/>
      <c r="E65" s="213"/>
      <c r="F65" s="214"/>
      <c r="G65" s="44"/>
      <c r="H65" s="44"/>
      <c r="I65" s="44"/>
      <c r="J65" s="44"/>
      <c r="K65" s="122">
        <v>0</v>
      </c>
      <c r="L65" s="109"/>
      <c r="M65" s="8">
        <f t="shared" si="11"/>
        <v>0</v>
      </c>
    </row>
    <row r="66" spans="1:13" x14ac:dyDescent="0.2">
      <c r="A66" s="43">
        <v>5</v>
      </c>
      <c r="B66" s="106" t="s">
        <v>8</v>
      </c>
      <c r="C66" s="145"/>
      <c r="D66" s="212"/>
      <c r="E66" s="213"/>
      <c r="F66" s="214"/>
      <c r="G66" s="44"/>
      <c r="H66" s="44"/>
      <c r="I66" s="44"/>
      <c r="J66" s="44"/>
      <c r="K66" s="122">
        <v>0</v>
      </c>
      <c r="L66" s="109"/>
      <c r="M66" s="8">
        <f t="shared" si="11"/>
        <v>0</v>
      </c>
    </row>
    <row r="67" spans="1:13" x14ac:dyDescent="0.2">
      <c r="A67" s="43">
        <v>6</v>
      </c>
      <c r="B67" s="106" t="s">
        <v>8</v>
      </c>
      <c r="C67" s="145"/>
      <c r="D67" s="212"/>
      <c r="E67" s="213"/>
      <c r="F67" s="214"/>
      <c r="G67" s="44"/>
      <c r="H67" s="44"/>
      <c r="I67" s="44"/>
      <c r="J67" s="44"/>
      <c r="K67" s="122">
        <v>0</v>
      </c>
      <c r="L67" s="109"/>
      <c r="M67" s="8">
        <f t="shared" si="11"/>
        <v>0</v>
      </c>
    </row>
    <row r="68" spans="1:13" x14ac:dyDescent="0.2">
      <c r="A68" s="43">
        <v>7</v>
      </c>
      <c r="B68" s="106" t="s">
        <v>8</v>
      </c>
      <c r="C68" s="145"/>
      <c r="D68" s="212"/>
      <c r="E68" s="213"/>
      <c r="F68" s="214"/>
      <c r="G68" s="44"/>
      <c r="H68" s="44"/>
      <c r="I68" s="44"/>
      <c r="J68" s="44"/>
      <c r="K68" s="122">
        <v>0</v>
      </c>
      <c r="L68" s="109"/>
      <c r="M68" s="8">
        <f t="shared" si="11"/>
        <v>0</v>
      </c>
    </row>
    <row r="69" spans="1:13" x14ac:dyDescent="0.2">
      <c r="A69" s="43">
        <v>8</v>
      </c>
      <c r="B69" s="106" t="s">
        <v>8</v>
      </c>
      <c r="C69" s="145"/>
      <c r="D69" s="145"/>
      <c r="E69" s="146"/>
      <c r="F69" s="147"/>
      <c r="G69" s="44"/>
      <c r="H69" s="44"/>
      <c r="I69" s="44"/>
      <c r="J69" s="44"/>
      <c r="K69" s="122">
        <v>0</v>
      </c>
      <c r="L69" s="109"/>
      <c r="M69" s="8">
        <f t="shared" si="11"/>
        <v>0</v>
      </c>
    </row>
    <row r="70" spans="1:13" x14ac:dyDescent="0.2">
      <c r="A70" s="43">
        <v>9</v>
      </c>
      <c r="B70" s="106" t="s">
        <v>8</v>
      </c>
      <c r="C70" s="145"/>
      <c r="D70" s="145"/>
      <c r="E70" s="146"/>
      <c r="F70" s="147"/>
      <c r="G70" s="44"/>
      <c r="H70" s="44"/>
      <c r="I70" s="44"/>
      <c r="J70" s="44"/>
      <c r="K70" s="122">
        <v>0</v>
      </c>
      <c r="L70" s="109"/>
      <c r="M70" s="8">
        <f t="shared" si="11"/>
        <v>0</v>
      </c>
    </row>
    <row r="71" spans="1:13" x14ac:dyDescent="0.2">
      <c r="A71" s="43">
        <v>10</v>
      </c>
      <c r="B71" s="106" t="s">
        <v>8</v>
      </c>
      <c r="C71" s="145"/>
      <c r="D71" s="145"/>
      <c r="E71" s="146"/>
      <c r="F71" s="147"/>
      <c r="G71" s="44"/>
      <c r="H71" s="44"/>
      <c r="I71" s="44"/>
      <c r="J71" s="44"/>
      <c r="K71" s="122">
        <v>0</v>
      </c>
      <c r="L71" s="109"/>
      <c r="M71" s="8">
        <f t="shared" si="11"/>
        <v>0</v>
      </c>
    </row>
    <row r="72" spans="1:13" x14ac:dyDescent="0.2">
      <c r="A72" s="43">
        <v>11</v>
      </c>
      <c r="B72" s="106" t="s">
        <v>8</v>
      </c>
      <c r="C72" s="145"/>
      <c r="D72" s="145"/>
      <c r="E72" s="146"/>
      <c r="F72" s="147"/>
      <c r="G72" s="44"/>
      <c r="H72" s="44"/>
      <c r="I72" s="44"/>
      <c r="J72" s="44"/>
      <c r="K72" s="122">
        <v>0</v>
      </c>
      <c r="L72" s="109"/>
      <c r="M72" s="8">
        <f t="shared" si="11"/>
        <v>0</v>
      </c>
    </row>
    <row r="73" spans="1:13" x14ac:dyDescent="0.2">
      <c r="A73" s="43">
        <v>12</v>
      </c>
      <c r="B73" s="106" t="s">
        <v>8</v>
      </c>
      <c r="C73" s="145"/>
      <c r="D73" s="145"/>
      <c r="E73" s="146"/>
      <c r="F73" s="147"/>
      <c r="G73" s="44"/>
      <c r="H73" s="44"/>
      <c r="I73" s="44"/>
      <c r="J73" s="44"/>
      <c r="K73" s="122">
        <v>0</v>
      </c>
      <c r="L73" s="109"/>
      <c r="M73" s="8">
        <f t="shared" si="11"/>
        <v>0</v>
      </c>
    </row>
    <row r="74" spans="1:13" x14ac:dyDescent="0.2">
      <c r="A74" s="43">
        <v>13</v>
      </c>
      <c r="B74" s="106" t="s">
        <v>8</v>
      </c>
      <c r="C74" s="145"/>
      <c r="D74" s="145"/>
      <c r="E74" s="146"/>
      <c r="F74" s="147"/>
      <c r="G74" s="44"/>
      <c r="H74" s="44"/>
      <c r="I74" s="44"/>
      <c r="J74" s="44"/>
      <c r="K74" s="122">
        <v>0</v>
      </c>
      <c r="L74" s="109"/>
      <c r="M74" s="8">
        <f t="shared" si="11"/>
        <v>0</v>
      </c>
    </row>
    <row r="75" spans="1:13" x14ac:dyDescent="0.2">
      <c r="A75" s="43">
        <v>14</v>
      </c>
      <c r="B75" s="106" t="s">
        <v>8</v>
      </c>
      <c r="C75" s="145"/>
      <c r="D75" s="145"/>
      <c r="E75" s="146"/>
      <c r="F75" s="147"/>
      <c r="G75" s="44"/>
      <c r="H75" s="44"/>
      <c r="I75" s="44"/>
      <c r="J75" s="44"/>
      <c r="K75" s="122">
        <v>0</v>
      </c>
      <c r="L75" s="109"/>
      <c r="M75" s="8">
        <f t="shared" si="11"/>
        <v>0</v>
      </c>
    </row>
    <row r="76" spans="1:13" x14ac:dyDescent="0.2">
      <c r="A76" s="43">
        <v>15</v>
      </c>
      <c r="B76" s="106" t="s">
        <v>8</v>
      </c>
      <c r="C76" s="145"/>
      <c r="D76" s="212"/>
      <c r="E76" s="213"/>
      <c r="F76" s="214"/>
      <c r="G76" s="44"/>
      <c r="H76" s="44"/>
      <c r="I76" s="44"/>
      <c r="J76" s="44"/>
      <c r="K76" s="122">
        <v>0</v>
      </c>
      <c r="L76" s="109"/>
      <c r="M76" s="8">
        <f t="shared" ref="M76:M101" si="12">K76*L76</f>
        <v>0</v>
      </c>
    </row>
    <row r="77" spans="1:13" x14ac:dyDescent="0.2">
      <c r="A77" s="43">
        <v>16</v>
      </c>
      <c r="B77" s="106" t="s">
        <v>8</v>
      </c>
      <c r="C77" s="145"/>
      <c r="D77" s="212"/>
      <c r="E77" s="213"/>
      <c r="F77" s="214"/>
      <c r="G77" s="44"/>
      <c r="H77" s="44"/>
      <c r="I77" s="44"/>
      <c r="J77" s="44"/>
      <c r="K77" s="122">
        <v>0</v>
      </c>
      <c r="L77" s="109"/>
      <c r="M77" s="8">
        <f t="shared" si="12"/>
        <v>0</v>
      </c>
    </row>
    <row r="78" spans="1:13" x14ac:dyDescent="0.2">
      <c r="A78" s="43">
        <v>17</v>
      </c>
      <c r="B78" s="106" t="s">
        <v>8</v>
      </c>
      <c r="C78" s="145"/>
      <c r="D78" s="212"/>
      <c r="E78" s="213"/>
      <c r="F78" s="214"/>
      <c r="G78" s="44"/>
      <c r="H78" s="44"/>
      <c r="I78" s="44"/>
      <c r="J78" s="44"/>
      <c r="K78" s="122">
        <v>0</v>
      </c>
      <c r="L78" s="109"/>
      <c r="M78" s="8">
        <f t="shared" si="12"/>
        <v>0</v>
      </c>
    </row>
    <row r="79" spans="1:13" x14ac:dyDescent="0.2">
      <c r="A79" s="43">
        <v>18</v>
      </c>
      <c r="B79" s="106" t="s">
        <v>8</v>
      </c>
      <c r="C79" s="145"/>
      <c r="D79" s="212"/>
      <c r="E79" s="213"/>
      <c r="F79" s="214"/>
      <c r="G79" s="44"/>
      <c r="H79" s="44"/>
      <c r="I79" s="44"/>
      <c r="J79" s="44"/>
      <c r="K79" s="122">
        <v>0</v>
      </c>
      <c r="L79" s="109"/>
      <c r="M79" s="8">
        <f t="shared" si="12"/>
        <v>0</v>
      </c>
    </row>
    <row r="80" spans="1:13" x14ac:dyDescent="0.2">
      <c r="A80" s="43">
        <v>19</v>
      </c>
      <c r="B80" s="106" t="s">
        <v>8</v>
      </c>
      <c r="C80" s="145"/>
      <c r="D80" s="212"/>
      <c r="E80" s="213"/>
      <c r="F80" s="214"/>
      <c r="G80" s="44"/>
      <c r="H80" s="44"/>
      <c r="I80" s="44"/>
      <c r="J80" s="44"/>
      <c r="K80" s="122">
        <v>0</v>
      </c>
      <c r="L80" s="109"/>
      <c r="M80" s="8">
        <f t="shared" si="12"/>
        <v>0</v>
      </c>
    </row>
    <row r="81" spans="1:13" hidden="1" outlineLevel="1" x14ac:dyDescent="0.2">
      <c r="A81" s="43">
        <v>20</v>
      </c>
      <c r="B81" s="106" t="s">
        <v>8</v>
      </c>
      <c r="C81" s="145"/>
      <c r="D81" s="212"/>
      <c r="E81" s="213"/>
      <c r="F81" s="214"/>
      <c r="G81" s="44"/>
      <c r="H81" s="44"/>
      <c r="I81" s="44"/>
      <c r="J81" s="44"/>
      <c r="K81" s="122">
        <v>0</v>
      </c>
      <c r="L81" s="109"/>
      <c r="M81" s="8">
        <f t="shared" si="12"/>
        <v>0</v>
      </c>
    </row>
    <row r="82" spans="1:13" hidden="1" outlineLevel="1" x14ac:dyDescent="0.2">
      <c r="A82" s="43">
        <v>21</v>
      </c>
      <c r="B82" s="106" t="s">
        <v>8</v>
      </c>
      <c r="C82" s="145"/>
      <c r="D82" s="145"/>
      <c r="E82" s="146"/>
      <c r="F82" s="147"/>
      <c r="G82" s="44"/>
      <c r="H82" s="44"/>
      <c r="I82" s="44"/>
      <c r="J82" s="44"/>
      <c r="K82" s="122">
        <v>0</v>
      </c>
      <c r="L82" s="109"/>
      <c r="M82" s="8">
        <f t="shared" si="12"/>
        <v>0</v>
      </c>
    </row>
    <row r="83" spans="1:13" hidden="1" outlineLevel="1" x14ac:dyDescent="0.2">
      <c r="A83" s="43">
        <v>22</v>
      </c>
      <c r="B83" s="106" t="s">
        <v>8</v>
      </c>
      <c r="C83" s="145"/>
      <c r="D83" s="145"/>
      <c r="E83" s="146"/>
      <c r="F83" s="147"/>
      <c r="G83" s="44"/>
      <c r="H83" s="44"/>
      <c r="I83" s="44"/>
      <c r="J83" s="44"/>
      <c r="K83" s="122">
        <v>0</v>
      </c>
      <c r="L83" s="109"/>
      <c r="M83" s="8">
        <f t="shared" si="12"/>
        <v>0</v>
      </c>
    </row>
    <row r="84" spans="1:13" hidden="1" outlineLevel="1" x14ac:dyDescent="0.2">
      <c r="A84" s="43">
        <v>23</v>
      </c>
      <c r="B84" s="106" t="s">
        <v>8</v>
      </c>
      <c r="C84" s="145"/>
      <c r="D84" s="145"/>
      <c r="E84" s="146"/>
      <c r="F84" s="147"/>
      <c r="G84" s="44"/>
      <c r="H84" s="44"/>
      <c r="I84" s="44"/>
      <c r="J84" s="44"/>
      <c r="K84" s="122">
        <v>0</v>
      </c>
      <c r="L84" s="109"/>
      <c r="M84" s="8">
        <f t="shared" si="12"/>
        <v>0</v>
      </c>
    </row>
    <row r="85" spans="1:13" hidden="1" outlineLevel="1" x14ac:dyDescent="0.2">
      <c r="A85" s="43">
        <v>24</v>
      </c>
      <c r="B85" s="106" t="s">
        <v>8</v>
      </c>
      <c r="C85" s="145"/>
      <c r="D85" s="145"/>
      <c r="E85" s="146"/>
      <c r="F85" s="147"/>
      <c r="G85" s="44"/>
      <c r="H85" s="44"/>
      <c r="I85" s="44"/>
      <c r="J85" s="44"/>
      <c r="K85" s="122">
        <v>0</v>
      </c>
      <c r="L85" s="109"/>
      <c r="M85" s="8">
        <f t="shared" si="12"/>
        <v>0</v>
      </c>
    </row>
    <row r="86" spans="1:13" hidden="1" outlineLevel="1" x14ac:dyDescent="0.2">
      <c r="A86" s="43">
        <v>25</v>
      </c>
      <c r="B86" s="106" t="s">
        <v>8</v>
      </c>
      <c r="C86" s="145"/>
      <c r="D86" s="145"/>
      <c r="E86" s="146"/>
      <c r="F86" s="147"/>
      <c r="G86" s="44"/>
      <c r="H86" s="44"/>
      <c r="I86" s="44"/>
      <c r="J86" s="44"/>
      <c r="K86" s="122">
        <v>0</v>
      </c>
      <c r="L86" s="109"/>
      <c r="M86" s="8">
        <f t="shared" si="12"/>
        <v>0</v>
      </c>
    </row>
    <row r="87" spans="1:13" hidden="1" outlineLevel="1" x14ac:dyDescent="0.2">
      <c r="A87" s="43">
        <v>26</v>
      </c>
      <c r="B87" s="106" t="s">
        <v>8</v>
      </c>
      <c r="C87" s="145"/>
      <c r="D87" s="145"/>
      <c r="E87" s="146"/>
      <c r="F87" s="147"/>
      <c r="G87" s="44"/>
      <c r="H87" s="44"/>
      <c r="I87" s="44"/>
      <c r="J87" s="44"/>
      <c r="K87" s="122">
        <v>0</v>
      </c>
      <c r="L87" s="109"/>
      <c r="M87" s="8">
        <f t="shared" si="12"/>
        <v>0</v>
      </c>
    </row>
    <row r="88" spans="1:13" hidden="1" outlineLevel="1" x14ac:dyDescent="0.2">
      <c r="A88" s="43">
        <v>27</v>
      </c>
      <c r="B88" s="106" t="s">
        <v>8</v>
      </c>
      <c r="C88" s="145"/>
      <c r="D88" s="145"/>
      <c r="E88" s="146"/>
      <c r="F88" s="147"/>
      <c r="G88" s="44"/>
      <c r="H88" s="44"/>
      <c r="I88" s="44"/>
      <c r="J88" s="44"/>
      <c r="K88" s="122">
        <v>0</v>
      </c>
      <c r="L88" s="109"/>
      <c r="M88" s="8">
        <f t="shared" si="12"/>
        <v>0</v>
      </c>
    </row>
    <row r="89" spans="1:13" hidden="1" outlineLevel="1" x14ac:dyDescent="0.2">
      <c r="A89" s="43">
        <v>28</v>
      </c>
      <c r="B89" s="106" t="s">
        <v>8</v>
      </c>
      <c r="C89" s="145"/>
      <c r="D89" s="212"/>
      <c r="E89" s="213"/>
      <c r="F89" s="214"/>
      <c r="G89" s="44"/>
      <c r="H89" s="44"/>
      <c r="I89" s="44"/>
      <c r="J89" s="44"/>
      <c r="K89" s="122">
        <v>0</v>
      </c>
      <c r="L89" s="109"/>
      <c r="M89" s="8">
        <f t="shared" si="12"/>
        <v>0</v>
      </c>
    </row>
    <row r="90" spans="1:13" hidden="1" outlineLevel="1" x14ac:dyDescent="0.2">
      <c r="A90" s="43">
        <v>29</v>
      </c>
      <c r="B90" s="106" t="s">
        <v>8</v>
      </c>
      <c r="C90" s="145"/>
      <c r="D90" s="212"/>
      <c r="E90" s="213"/>
      <c r="F90" s="214"/>
      <c r="G90" s="44"/>
      <c r="H90" s="44"/>
      <c r="I90" s="44"/>
      <c r="J90" s="44"/>
      <c r="K90" s="122">
        <v>0</v>
      </c>
      <c r="L90" s="109"/>
      <c r="M90" s="8">
        <f t="shared" si="12"/>
        <v>0</v>
      </c>
    </row>
    <row r="91" spans="1:13" hidden="1" outlineLevel="1" x14ac:dyDescent="0.2">
      <c r="A91" s="43">
        <v>30</v>
      </c>
      <c r="B91" s="106" t="s">
        <v>8</v>
      </c>
      <c r="C91" s="145"/>
      <c r="D91" s="212"/>
      <c r="E91" s="213"/>
      <c r="F91" s="214"/>
      <c r="G91" s="44"/>
      <c r="H91" s="44"/>
      <c r="I91" s="44"/>
      <c r="J91" s="44"/>
      <c r="K91" s="122">
        <v>0</v>
      </c>
      <c r="L91" s="109"/>
      <c r="M91" s="8">
        <f t="shared" si="12"/>
        <v>0</v>
      </c>
    </row>
    <row r="92" spans="1:13" hidden="1" outlineLevel="1" x14ac:dyDescent="0.2">
      <c r="A92" s="43">
        <v>31</v>
      </c>
      <c r="B92" s="106" t="s">
        <v>8</v>
      </c>
      <c r="C92" s="145"/>
      <c r="D92" s="212"/>
      <c r="E92" s="213"/>
      <c r="F92" s="214"/>
      <c r="G92" s="44"/>
      <c r="H92" s="44"/>
      <c r="I92" s="44"/>
      <c r="J92" s="44"/>
      <c r="K92" s="122">
        <v>0</v>
      </c>
      <c r="L92" s="109"/>
      <c r="M92" s="8">
        <f t="shared" si="12"/>
        <v>0</v>
      </c>
    </row>
    <row r="93" spans="1:13" hidden="1" outlineLevel="1" x14ac:dyDescent="0.2">
      <c r="A93" s="43">
        <v>32</v>
      </c>
      <c r="B93" s="106" t="s">
        <v>8</v>
      </c>
      <c r="C93" s="145"/>
      <c r="D93" s="212"/>
      <c r="E93" s="213"/>
      <c r="F93" s="214"/>
      <c r="G93" s="44"/>
      <c r="H93" s="44"/>
      <c r="I93" s="44"/>
      <c r="J93" s="44"/>
      <c r="K93" s="122">
        <v>0</v>
      </c>
      <c r="L93" s="109"/>
      <c r="M93" s="8">
        <f t="shared" si="12"/>
        <v>0</v>
      </c>
    </row>
    <row r="94" spans="1:13" hidden="1" outlineLevel="1" x14ac:dyDescent="0.2">
      <c r="A94" s="43">
        <v>33</v>
      </c>
      <c r="B94" s="106" t="s">
        <v>8</v>
      </c>
      <c r="C94" s="145"/>
      <c r="D94" s="212"/>
      <c r="E94" s="213"/>
      <c r="F94" s="214"/>
      <c r="G94" s="44"/>
      <c r="H94" s="44"/>
      <c r="I94" s="44"/>
      <c r="J94" s="44"/>
      <c r="K94" s="122">
        <v>0</v>
      </c>
      <c r="L94" s="109"/>
      <c r="M94" s="8">
        <f t="shared" si="12"/>
        <v>0</v>
      </c>
    </row>
    <row r="95" spans="1:13" hidden="1" outlineLevel="1" x14ac:dyDescent="0.2">
      <c r="A95" s="43">
        <v>34</v>
      </c>
      <c r="B95" s="106" t="s">
        <v>8</v>
      </c>
      <c r="C95" s="145"/>
      <c r="D95" s="145"/>
      <c r="E95" s="146"/>
      <c r="F95" s="147"/>
      <c r="G95" s="44"/>
      <c r="H95" s="44"/>
      <c r="I95" s="44"/>
      <c r="J95" s="44"/>
      <c r="K95" s="122">
        <v>0</v>
      </c>
      <c r="L95" s="109"/>
      <c r="M95" s="8">
        <f t="shared" si="12"/>
        <v>0</v>
      </c>
    </row>
    <row r="96" spans="1:13" hidden="1" outlineLevel="1" x14ac:dyDescent="0.2">
      <c r="A96" s="43">
        <v>35</v>
      </c>
      <c r="B96" s="106" t="s">
        <v>8</v>
      </c>
      <c r="C96" s="145"/>
      <c r="D96" s="145"/>
      <c r="E96" s="146"/>
      <c r="F96" s="147"/>
      <c r="G96" s="44"/>
      <c r="H96" s="44"/>
      <c r="I96" s="44"/>
      <c r="J96" s="44"/>
      <c r="K96" s="122">
        <v>0</v>
      </c>
      <c r="L96" s="109"/>
      <c r="M96" s="8">
        <f t="shared" si="12"/>
        <v>0</v>
      </c>
    </row>
    <row r="97" spans="1:13" hidden="1" outlineLevel="1" x14ac:dyDescent="0.2">
      <c r="A97" s="43">
        <v>36</v>
      </c>
      <c r="B97" s="106" t="s">
        <v>8</v>
      </c>
      <c r="C97" s="145"/>
      <c r="D97" s="145"/>
      <c r="E97" s="146"/>
      <c r="F97" s="147"/>
      <c r="G97" s="44"/>
      <c r="H97" s="44"/>
      <c r="I97" s="44"/>
      <c r="J97" s="44"/>
      <c r="K97" s="122">
        <v>0</v>
      </c>
      <c r="L97" s="109"/>
      <c r="M97" s="8">
        <f t="shared" si="12"/>
        <v>0</v>
      </c>
    </row>
    <row r="98" spans="1:13" hidden="1" outlineLevel="1" x14ac:dyDescent="0.2">
      <c r="A98" s="43">
        <v>37</v>
      </c>
      <c r="B98" s="106" t="s">
        <v>8</v>
      </c>
      <c r="C98" s="145"/>
      <c r="D98" s="145"/>
      <c r="E98" s="146"/>
      <c r="F98" s="147"/>
      <c r="G98" s="44"/>
      <c r="H98" s="44"/>
      <c r="I98" s="44"/>
      <c r="J98" s="44"/>
      <c r="K98" s="122">
        <v>0</v>
      </c>
      <c r="L98" s="109"/>
      <c r="M98" s="8">
        <f t="shared" si="12"/>
        <v>0</v>
      </c>
    </row>
    <row r="99" spans="1:13" hidden="1" outlineLevel="1" x14ac:dyDescent="0.2">
      <c r="A99" s="43">
        <v>38</v>
      </c>
      <c r="B99" s="106" t="s">
        <v>8</v>
      </c>
      <c r="C99" s="145"/>
      <c r="D99" s="145"/>
      <c r="E99" s="146"/>
      <c r="F99" s="147"/>
      <c r="G99" s="44"/>
      <c r="H99" s="44"/>
      <c r="I99" s="44"/>
      <c r="J99" s="44"/>
      <c r="K99" s="122">
        <v>0</v>
      </c>
      <c r="L99" s="109"/>
      <c r="M99" s="8">
        <f t="shared" si="12"/>
        <v>0</v>
      </c>
    </row>
    <row r="100" spans="1:13" hidden="1" outlineLevel="1" x14ac:dyDescent="0.2">
      <c r="A100" s="43">
        <v>39</v>
      </c>
      <c r="B100" s="106" t="s">
        <v>8</v>
      </c>
      <c r="C100" s="145"/>
      <c r="D100" s="145"/>
      <c r="E100" s="146"/>
      <c r="F100" s="147"/>
      <c r="G100" s="44"/>
      <c r="H100" s="44"/>
      <c r="I100" s="44"/>
      <c r="J100" s="44"/>
      <c r="K100" s="122">
        <v>0</v>
      </c>
      <c r="L100" s="109"/>
      <c r="M100" s="8">
        <f t="shared" si="12"/>
        <v>0</v>
      </c>
    </row>
    <row r="101" spans="1:13" hidden="1" outlineLevel="1" x14ac:dyDescent="0.2">
      <c r="A101" s="43">
        <v>40</v>
      </c>
      <c r="B101" s="106" t="s">
        <v>8</v>
      </c>
      <c r="C101" s="145"/>
      <c r="D101" s="145"/>
      <c r="E101" s="146"/>
      <c r="F101" s="147"/>
      <c r="G101" s="44"/>
      <c r="H101" s="44"/>
      <c r="I101" s="44"/>
      <c r="J101" s="44"/>
      <c r="K101" s="122">
        <v>0</v>
      </c>
      <c r="L101" s="109"/>
      <c r="M101" s="8">
        <f t="shared" si="12"/>
        <v>0</v>
      </c>
    </row>
    <row r="102" spans="1:13" hidden="1" outlineLevel="1" x14ac:dyDescent="0.2">
      <c r="A102" s="43">
        <v>41</v>
      </c>
      <c r="B102" s="106" t="s">
        <v>8</v>
      </c>
      <c r="C102" s="145"/>
      <c r="D102" s="212"/>
      <c r="E102" s="213"/>
      <c r="F102" s="214"/>
      <c r="G102" s="44"/>
      <c r="H102" s="44"/>
      <c r="I102" s="44"/>
      <c r="J102" s="44"/>
      <c r="K102" s="122">
        <v>0</v>
      </c>
      <c r="L102" s="109"/>
      <c r="M102" s="8">
        <f t="shared" ref="M102:M104" si="13">K102*L102</f>
        <v>0</v>
      </c>
    </row>
    <row r="103" spans="1:13" hidden="1" outlineLevel="1" x14ac:dyDescent="0.2">
      <c r="A103" s="43">
        <v>42</v>
      </c>
      <c r="B103" s="106" t="s">
        <v>8</v>
      </c>
      <c r="C103" s="145"/>
      <c r="D103" s="212"/>
      <c r="E103" s="213"/>
      <c r="F103" s="214"/>
      <c r="G103" s="44"/>
      <c r="H103" s="44"/>
      <c r="I103" s="44"/>
      <c r="J103" s="44"/>
      <c r="K103" s="122">
        <v>0</v>
      </c>
      <c r="L103" s="109"/>
      <c r="M103" s="8">
        <f t="shared" si="13"/>
        <v>0</v>
      </c>
    </row>
    <row r="104" spans="1:13" hidden="1" outlineLevel="1" x14ac:dyDescent="0.2">
      <c r="A104" s="43">
        <v>43</v>
      </c>
      <c r="B104" s="106" t="s">
        <v>8</v>
      </c>
      <c r="C104" s="145"/>
      <c r="D104" s="145"/>
      <c r="E104" s="146"/>
      <c r="F104" s="147"/>
      <c r="G104" s="44"/>
      <c r="H104" s="44"/>
      <c r="I104" s="44"/>
      <c r="J104" s="44"/>
      <c r="K104" s="122">
        <v>0</v>
      </c>
      <c r="L104" s="109"/>
      <c r="M104" s="8">
        <f t="shared" si="13"/>
        <v>0</v>
      </c>
    </row>
    <row r="105" spans="1:13" hidden="1" outlineLevel="1" x14ac:dyDescent="0.2">
      <c r="A105" s="43">
        <v>44</v>
      </c>
      <c r="B105" s="106" t="s">
        <v>8</v>
      </c>
      <c r="C105" s="145"/>
      <c r="D105" s="212"/>
      <c r="E105" s="213"/>
      <c r="F105" s="214"/>
      <c r="G105" s="44"/>
      <c r="H105" s="44"/>
      <c r="I105" s="44"/>
      <c r="J105" s="44"/>
      <c r="K105" s="122">
        <v>0</v>
      </c>
      <c r="L105" s="109"/>
      <c r="M105" s="8">
        <f t="shared" ref="M105:M108" si="14">K105*L105</f>
        <v>0</v>
      </c>
    </row>
    <row r="106" spans="1:13" hidden="1" outlineLevel="1" x14ac:dyDescent="0.2">
      <c r="A106" s="43">
        <v>45</v>
      </c>
      <c r="B106" s="106" t="s">
        <v>8</v>
      </c>
      <c r="C106" s="145"/>
      <c r="D106" s="212"/>
      <c r="E106" s="213"/>
      <c r="F106" s="214"/>
      <c r="G106" s="44"/>
      <c r="H106" s="44"/>
      <c r="I106" s="44"/>
      <c r="J106" s="44"/>
      <c r="K106" s="122">
        <v>0</v>
      </c>
      <c r="L106" s="109"/>
      <c r="M106" s="8">
        <f t="shared" si="14"/>
        <v>0</v>
      </c>
    </row>
    <row r="107" spans="1:13" hidden="1" outlineLevel="1" x14ac:dyDescent="0.2">
      <c r="A107" s="43">
        <v>46</v>
      </c>
      <c r="B107" s="106" t="s">
        <v>8</v>
      </c>
      <c r="C107" s="145"/>
      <c r="D107" s="212"/>
      <c r="E107" s="213"/>
      <c r="F107" s="214"/>
      <c r="G107" s="44"/>
      <c r="H107" s="44"/>
      <c r="I107" s="44"/>
      <c r="J107" s="44"/>
      <c r="K107" s="122">
        <v>0</v>
      </c>
      <c r="L107" s="109"/>
      <c r="M107" s="8">
        <f t="shared" si="14"/>
        <v>0</v>
      </c>
    </row>
    <row r="108" spans="1:13" hidden="1" outlineLevel="1" x14ac:dyDescent="0.2">
      <c r="A108" s="43">
        <v>47</v>
      </c>
      <c r="B108" s="106" t="s">
        <v>8</v>
      </c>
      <c r="C108" s="145"/>
      <c r="D108" s="145"/>
      <c r="E108" s="146"/>
      <c r="F108" s="147"/>
      <c r="G108" s="44"/>
      <c r="H108" s="44"/>
      <c r="I108" s="44"/>
      <c r="J108" s="44"/>
      <c r="K108" s="122">
        <v>0</v>
      </c>
      <c r="L108" s="109"/>
      <c r="M108" s="8">
        <f t="shared" si="14"/>
        <v>0</v>
      </c>
    </row>
    <row r="109" spans="1:13" hidden="1" outlineLevel="1" x14ac:dyDescent="0.2">
      <c r="A109" s="43">
        <v>48</v>
      </c>
      <c r="B109" s="106" t="s">
        <v>8</v>
      </c>
      <c r="C109" s="145"/>
      <c r="D109" s="212"/>
      <c r="E109" s="213"/>
      <c r="F109" s="214"/>
      <c r="G109" s="44"/>
      <c r="H109" s="44"/>
      <c r="I109" s="44"/>
      <c r="J109" s="44"/>
      <c r="K109" s="122">
        <v>0</v>
      </c>
      <c r="L109" s="109"/>
      <c r="M109" s="8">
        <f t="shared" ref="M109:M110" si="15">K109*L109</f>
        <v>0</v>
      </c>
    </row>
    <row r="110" spans="1:13" hidden="1" outlineLevel="1" x14ac:dyDescent="0.2">
      <c r="A110" s="43">
        <v>49</v>
      </c>
      <c r="B110" s="106" t="s">
        <v>8</v>
      </c>
      <c r="C110" s="145"/>
      <c r="D110" s="212"/>
      <c r="E110" s="213"/>
      <c r="F110" s="214"/>
      <c r="G110" s="44"/>
      <c r="H110" s="44"/>
      <c r="I110" s="44"/>
      <c r="J110" s="44"/>
      <c r="K110" s="122">
        <v>0</v>
      </c>
      <c r="L110" s="109"/>
      <c r="M110" s="8">
        <f t="shared" si="15"/>
        <v>0</v>
      </c>
    </row>
    <row r="111" spans="1:13" ht="15" collapsed="1" thickBot="1" x14ac:dyDescent="0.25">
      <c r="A111" s="45">
        <v>50</v>
      </c>
      <c r="B111" s="119" t="s">
        <v>8</v>
      </c>
      <c r="C111" s="145"/>
      <c r="D111" s="149"/>
      <c r="E111" s="150"/>
      <c r="F111" s="151"/>
      <c r="G111" s="44"/>
      <c r="H111" s="44"/>
      <c r="I111" s="44"/>
      <c r="J111" s="44"/>
      <c r="K111" s="123">
        <v>0</v>
      </c>
      <c r="L111" s="111"/>
      <c r="M111" s="9">
        <f t="shared" si="11"/>
        <v>0</v>
      </c>
    </row>
  </sheetData>
  <sheetProtection algorithmName="SHA-512" hashValue="vkYntRjKXyCpndZ1CbvKE0N8J9q1LFf/0cd64S6ytTHCjyvrNdGwOJRG5zSfKt1kv2tYj7kTTMNSAL/M77TznA==" saltValue="akQhjy/vy+g7ZaHUtRKPdw==" spinCount="100000" sheet="1" objects="1" scenarios="1" formatRows="0"/>
  <mergeCells count="41">
    <mergeCell ref="D61:F61"/>
    <mergeCell ref="D68:F68"/>
    <mergeCell ref="D67:F67"/>
    <mergeCell ref="D66:F66"/>
    <mergeCell ref="D65:F65"/>
    <mergeCell ref="D64:F64"/>
    <mergeCell ref="D63:F63"/>
    <mergeCell ref="D62:F62"/>
    <mergeCell ref="J5:J6"/>
    <mergeCell ref="K5:K6"/>
    <mergeCell ref="L5:L6"/>
    <mergeCell ref="M5:M6"/>
    <mergeCell ref="A60:L60"/>
    <mergeCell ref="D5:D6"/>
    <mergeCell ref="A5:A6"/>
    <mergeCell ref="B5:B6"/>
    <mergeCell ref="E5:E6"/>
    <mergeCell ref="G5:G6"/>
    <mergeCell ref="I5:I6"/>
    <mergeCell ref="F5:F6"/>
    <mergeCell ref="H5:H6"/>
    <mergeCell ref="C5:C6"/>
    <mergeCell ref="D76:F76"/>
    <mergeCell ref="D77:F77"/>
    <mergeCell ref="D78:F78"/>
    <mergeCell ref="D79:F79"/>
    <mergeCell ref="D80:F80"/>
    <mergeCell ref="D81:F81"/>
    <mergeCell ref="D89:F89"/>
    <mergeCell ref="D90:F90"/>
    <mergeCell ref="D91:F91"/>
    <mergeCell ref="D92:F92"/>
    <mergeCell ref="D106:F106"/>
    <mergeCell ref="D107:F107"/>
    <mergeCell ref="D109:F109"/>
    <mergeCell ref="D110:F110"/>
    <mergeCell ref="D93:F93"/>
    <mergeCell ref="D94:F94"/>
    <mergeCell ref="D102:F102"/>
    <mergeCell ref="D103:F103"/>
    <mergeCell ref="D105:F105"/>
  </mergeCells>
  <conditionalFormatting sqref="G7">
    <cfRule type="cellIs" dxfId="5" priority="10" operator="equal">
      <formula>"C7=NFU"</formula>
    </cfRule>
  </conditionalFormatting>
  <conditionalFormatting sqref="H7:H56">
    <cfRule type="expression" dxfId="4" priority="4">
      <formula>$D7&lt;&gt;"Other"</formula>
    </cfRule>
  </conditionalFormatting>
  <conditionalFormatting sqref="H11">
    <cfRule type="expression" dxfId="3" priority="5">
      <formula>$D$7&lt;&gt;"Other"</formula>
    </cfRule>
  </conditionalFormatting>
  <conditionalFormatting sqref="H24">
    <cfRule type="expression" dxfId="2" priority="3">
      <formula>$D$7&lt;&gt;"Other"</formula>
    </cfRule>
  </conditionalFormatting>
  <conditionalFormatting sqref="H37">
    <cfRule type="expression" dxfId="1" priority="2">
      <formula>$D$7&lt;&gt;"Other"</formula>
    </cfRule>
  </conditionalFormatting>
  <conditionalFormatting sqref="H50">
    <cfRule type="expression" dxfId="0" priority="1">
      <formula>$D$7&lt;&gt;"Other"</formula>
    </cfRule>
  </conditionalFormatting>
  <dataValidations count="3">
    <dataValidation type="list" allowBlank="1" showInputMessage="1" showErrorMessage="1" sqref="D7" xr:uid="{00000000-0002-0000-0100-000000000000}">
      <formula1>Ruling</formula1>
    </dataValidation>
    <dataValidation type="list" allowBlank="1" showInputMessage="1" showErrorMessage="1" sqref="E7:E56" xr:uid="{00000000-0002-0000-0100-000001000000}">
      <formula1>INDIRECT($D7)</formula1>
    </dataValidation>
    <dataValidation type="custom" allowBlank="1" showInputMessage="1" showErrorMessage="1" sqref="H7:H56" xr:uid="{00000000-0002-0000-0100-000002000000}">
      <formula1>D7="Other"</formula1>
    </dataValidation>
  </dataValidations>
  <pageMargins left="0.7" right="0.7" top="0.75" bottom="0.75" header="0.3" footer="0.3"/>
  <pageSetup paperSize="9" scale="53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hulpsheets!$A$1:$A$3</xm:f>
          </x14:formula1>
          <xm:sqref>D8:D56</xm:sqref>
        </x14:dataValidation>
        <x14:dataValidation type="list" allowBlank="1" showInputMessage="1" showErrorMessage="1" xr:uid="{FEB88BBF-6069-4A38-B308-6C583C5679CC}">
          <x14:formula1>
            <xm:f>'Participant list'!$B$4:$B$19</xm:f>
          </x14:formula1>
          <xm:sqref>C7:C56 C62:C111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>
    <pageSetUpPr fitToPage="1"/>
  </sheetPr>
  <dimension ref="A1:M230"/>
  <sheetViews>
    <sheetView topLeftCell="D112" zoomScale="85" zoomScaleNormal="85" zoomScaleSheetLayoutView="85" workbookViewId="0">
      <selection activeCell="D142" sqref="D142"/>
    </sheetView>
  </sheetViews>
  <sheetFormatPr defaultColWidth="0" defaultRowHeight="14.25" zeroHeight="1" outlineLevelRow="2" x14ac:dyDescent="0.2"/>
  <cols>
    <col min="1" max="1" width="3.5703125" style="27" customWidth="1"/>
    <col min="2" max="2" width="27" style="27" customWidth="1"/>
    <col min="3" max="3" width="33.28515625" style="27" customWidth="1"/>
    <col min="4" max="4" width="40.42578125" style="27" customWidth="1"/>
    <col min="5" max="5" width="33" style="27" bestFit="1" customWidth="1"/>
    <col min="6" max="6" width="28.42578125" style="85" customWidth="1"/>
    <col min="7" max="7" width="39.28515625" style="27" bestFit="1" customWidth="1"/>
    <col min="8" max="8" width="29.85546875" style="27" customWidth="1"/>
    <col min="9" max="10" width="20.28515625" style="54" bestFit="1" customWidth="1"/>
    <col min="11" max="11" width="29.85546875" style="27" customWidth="1"/>
    <col min="12" max="12" width="3.42578125" style="54" customWidth="1"/>
    <col min="13" max="13" width="0" style="27" hidden="1" customWidth="1"/>
    <col min="14" max="16384" width="3.42578125" style="27" hidden="1"/>
  </cols>
  <sheetData>
    <row r="1" spans="1:12" x14ac:dyDescent="0.2">
      <c r="A1" s="49"/>
      <c r="B1" s="50"/>
      <c r="C1" s="50"/>
      <c r="D1" s="50"/>
      <c r="E1" s="50"/>
      <c r="F1" s="51"/>
      <c r="G1" s="52"/>
      <c r="H1" s="52"/>
      <c r="I1" s="50"/>
      <c r="J1" s="50"/>
      <c r="K1" s="52"/>
      <c r="L1" s="167"/>
    </row>
    <row r="2" spans="1:12" ht="18" x14ac:dyDescent="0.2">
      <c r="A2" s="53"/>
      <c r="B2" s="168" t="s">
        <v>43</v>
      </c>
      <c r="C2" s="166"/>
      <c r="D2" s="166"/>
      <c r="E2" s="166"/>
      <c r="F2" s="169"/>
      <c r="G2" s="54"/>
      <c r="H2" s="54"/>
      <c r="I2" s="166"/>
      <c r="J2" s="166"/>
      <c r="K2" s="54"/>
      <c r="L2" s="55"/>
    </row>
    <row r="3" spans="1:12" ht="15" thickBot="1" x14ac:dyDescent="0.25">
      <c r="A3" s="53"/>
      <c r="B3" s="166"/>
      <c r="C3" s="166"/>
      <c r="D3" s="166"/>
      <c r="E3" s="166"/>
      <c r="F3" s="169"/>
      <c r="G3" s="54"/>
      <c r="H3" s="54"/>
      <c r="I3" s="166"/>
      <c r="J3" s="166"/>
      <c r="K3" s="54"/>
      <c r="L3" s="170"/>
    </row>
    <row r="4" spans="1:12" ht="15.75" thickBot="1" x14ac:dyDescent="0.25">
      <c r="A4" s="53"/>
      <c r="B4" s="268" t="s">
        <v>14</v>
      </c>
      <c r="C4" s="269"/>
      <c r="D4" s="269"/>
      <c r="E4" s="269"/>
      <c r="F4" s="57"/>
      <c r="G4" s="58"/>
      <c r="H4" s="59"/>
      <c r="I4" s="59"/>
      <c r="J4" s="59"/>
      <c r="K4" s="59"/>
      <c r="L4" s="170"/>
    </row>
    <row r="5" spans="1:12" ht="30.75" thickBot="1" x14ac:dyDescent="0.3">
      <c r="A5" s="53"/>
      <c r="B5" s="259"/>
      <c r="C5" s="260"/>
      <c r="D5" s="260"/>
      <c r="E5" s="171"/>
      <c r="F5" s="60" t="s">
        <v>15</v>
      </c>
      <c r="G5" s="61" t="s">
        <v>16</v>
      </c>
      <c r="H5" s="273" t="s">
        <v>17</v>
      </c>
      <c r="I5" s="62" t="s">
        <v>163</v>
      </c>
      <c r="J5" s="62" t="s">
        <v>166</v>
      </c>
      <c r="K5" s="273" t="s">
        <v>167</v>
      </c>
      <c r="L5" s="170"/>
    </row>
    <row r="6" spans="1:12" ht="15.75" customHeight="1" thickBot="1" x14ac:dyDescent="0.3">
      <c r="A6" s="53"/>
      <c r="B6" s="63" t="s">
        <v>18</v>
      </c>
      <c r="C6" s="64"/>
      <c r="D6" s="65" t="s">
        <v>19</v>
      </c>
      <c r="E6" s="64" t="s">
        <v>20</v>
      </c>
      <c r="F6" s="66"/>
      <c r="G6" s="58"/>
      <c r="H6" s="67"/>
      <c r="I6" s="67"/>
      <c r="J6" s="67"/>
      <c r="K6" s="67"/>
      <c r="L6" s="170"/>
    </row>
    <row r="7" spans="1:12" x14ac:dyDescent="0.2">
      <c r="A7" s="53"/>
      <c r="B7" s="270" t="str">
        <f>Staff!B7</f>
        <v>to be specified</v>
      </c>
      <c r="C7" s="271"/>
      <c r="D7" s="96"/>
      <c r="E7" s="100"/>
      <c r="F7" s="10">
        <f>Staff!M7</f>
        <v>0</v>
      </c>
      <c r="G7" s="99">
        <v>0</v>
      </c>
      <c r="H7" s="11">
        <f>F7-G7</f>
        <v>0</v>
      </c>
      <c r="I7" s="198"/>
      <c r="J7" s="99"/>
      <c r="K7" s="11">
        <f>+H7-J7</f>
        <v>0</v>
      </c>
      <c r="L7" s="170"/>
    </row>
    <row r="8" spans="1:12" x14ac:dyDescent="0.2">
      <c r="A8" s="53"/>
      <c r="B8" s="231" t="str">
        <f>Staff!B8</f>
        <v>to be specified</v>
      </c>
      <c r="C8" s="232"/>
      <c r="D8" s="97"/>
      <c r="E8" s="100"/>
      <c r="F8" s="10">
        <f>Staff!M8</f>
        <v>0</v>
      </c>
      <c r="G8" s="99">
        <v>0</v>
      </c>
      <c r="H8" s="11">
        <f t="shared" ref="H8:H106" si="0">F8-G8</f>
        <v>0</v>
      </c>
      <c r="I8" s="199"/>
      <c r="J8" s="99"/>
      <c r="K8" s="11">
        <f t="shared" ref="K8:K71" si="1">+H8-J8</f>
        <v>0</v>
      </c>
      <c r="L8" s="170"/>
    </row>
    <row r="9" spans="1:12" x14ac:dyDescent="0.2">
      <c r="A9" s="53"/>
      <c r="B9" s="231" t="str">
        <f>Staff!B9</f>
        <v>to be specified</v>
      </c>
      <c r="C9" s="232"/>
      <c r="D9" s="97"/>
      <c r="E9" s="100"/>
      <c r="F9" s="10">
        <f>Staff!M9</f>
        <v>0</v>
      </c>
      <c r="G9" s="99">
        <v>0</v>
      </c>
      <c r="H9" s="11">
        <f t="shared" si="0"/>
        <v>0</v>
      </c>
      <c r="I9" s="199"/>
      <c r="J9" s="99"/>
      <c r="K9" s="11">
        <f t="shared" si="1"/>
        <v>0</v>
      </c>
      <c r="L9" s="170"/>
    </row>
    <row r="10" spans="1:12" x14ac:dyDescent="0.2">
      <c r="A10" s="53"/>
      <c r="B10" s="231" t="str">
        <f>Staff!B10</f>
        <v>to be specified</v>
      </c>
      <c r="C10" s="232"/>
      <c r="D10" s="97"/>
      <c r="E10" s="100"/>
      <c r="F10" s="10">
        <f>Staff!M10</f>
        <v>0</v>
      </c>
      <c r="G10" s="99">
        <v>0</v>
      </c>
      <c r="H10" s="11">
        <f t="shared" si="0"/>
        <v>0</v>
      </c>
      <c r="I10" s="199"/>
      <c r="J10" s="99"/>
      <c r="K10" s="11">
        <f t="shared" si="1"/>
        <v>0</v>
      </c>
      <c r="L10" s="170"/>
    </row>
    <row r="11" spans="1:12" x14ac:dyDescent="0.2">
      <c r="A11" s="53"/>
      <c r="B11" s="231" t="str">
        <f>Staff!B11</f>
        <v>to be specified</v>
      </c>
      <c r="C11" s="232"/>
      <c r="D11" s="97"/>
      <c r="E11" s="100"/>
      <c r="F11" s="10">
        <f>Staff!M11</f>
        <v>0</v>
      </c>
      <c r="G11" s="99">
        <v>0</v>
      </c>
      <c r="H11" s="11">
        <f t="shared" si="0"/>
        <v>0</v>
      </c>
      <c r="I11" s="199"/>
      <c r="J11" s="99"/>
      <c r="K11" s="11">
        <f t="shared" si="1"/>
        <v>0</v>
      </c>
      <c r="L11" s="170"/>
    </row>
    <row r="12" spans="1:12" x14ac:dyDescent="0.2">
      <c r="A12" s="53"/>
      <c r="B12" s="231" t="str">
        <f>Staff!B12</f>
        <v>to be specified</v>
      </c>
      <c r="C12" s="232"/>
      <c r="D12" s="96"/>
      <c r="E12" s="100"/>
      <c r="F12" s="10">
        <f>Staff!M12</f>
        <v>0</v>
      </c>
      <c r="G12" s="99">
        <v>0</v>
      </c>
      <c r="H12" s="11">
        <f t="shared" si="0"/>
        <v>0</v>
      </c>
      <c r="I12" s="199"/>
      <c r="J12" s="99"/>
      <c r="K12" s="11">
        <f t="shared" si="1"/>
        <v>0</v>
      </c>
      <c r="L12" s="170"/>
    </row>
    <row r="13" spans="1:12" x14ac:dyDescent="0.2">
      <c r="A13" s="53"/>
      <c r="B13" s="231" t="str">
        <f>Staff!B13</f>
        <v>to be specified</v>
      </c>
      <c r="C13" s="232"/>
      <c r="D13" s="97"/>
      <c r="E13" s="100"/>
      <c r="F13" s="10">
        <f>Staff!M13</f>
        <v>0</v>
      </c>
      <c r="G13" s="99">
        <v>0</v>
      </c>
      <c r="H13" s="11">
        <f t="shared" si="0"/>
        <v>0</v>
      </c>
      <c r="I13" s="199"/>
      <c r="J13" s="99"/>
      <c r="K13" s="11">
        <f t="shared" si="1"/>
        <v>0</v>
      </c>
      <c r="L13" s="170"/>
    </row>
    <row r="14" spans="1:12" x14ac:dyDescent="0.2">
      <c r="A14" s="53"/>
      <c r="B14" s="231" t="str">
        <f>Staff!B14</f>
        <v>to be specified</v>
      </c>
      <c r="C14" s="232"/>
      <c r="D14" s="97"/>
      <c r="E14" s="100"/>
      <c r="F14" s="10">
        <f>Staff!M14</f>
        <v>0</v>
      </c>
      <c r="G14" s="99">
        <v>0</v>
      </c>
      <c r="H14" s="11">
        <f t="shared" si="0"/>
        <v>0</v>
      </c>
      <c r="I14" s="199"/>
      <c r="J14" s="99"/>
      <c r="K14" s="11">
        <f t="shared" si="1"/>
        <v>0</v>
      </c>
      <c r="L14" s="170"/>
    </row>
    <row r="15" spans="1:12" x14ac:dyDescent="0.2">
      <c r="A15" s="53"/>
      <c r="B15" s="231" t="str">
        <f>Staff!B15</f>
        <v>to be specified</v>
      </c>
      <c r="C15" s="232"/>
      <c r="D15" s="97"/>
      <c r="E15" s="100"/>
      <c r="F15" s="10">
        <f>Staff!M15</f>
        <v>0</v>
      </c>
      <c r="G15" s="99">
        <v>0</v>
      </c>
      <c r="H15" s="11">
        <f t="shared" si="0"/>
        <v>0</v>
      </c>
      <c r="I15" s="199"/>
      <c r="J15" s="99"/>
      <c r="K15" s="11">
        <f t="shared" si="1"/>
        <v>0</v>
      </c>
      <c r="L15" s="170"/>
    </row>
    <row r="16" spans="1:12" x14ac:dyDescent="0.2">
      <c r="A16" s="53"/>
      <c r="B16" s="231" t="str">
        <f>Staff!B16</f>
        <v>to be specified</v>
      </c>
      <c r="C16" s="232"/>
      <c r="D16" s="97"/>
      <c r="E16" s="100"/>
      <c r="F16" s="10">
        <f>Staff!M16</f>
        <v>0</v>
      </c>
      <c r="G16" s="99">
        <v>0</v>
      </c>
      <c r="H16" s="11">
        <f t="shared" si="0"/>
        <v>0</v>
      </c>
      <c r="I16" s="199"/>
      <c r="J16" s="99"/>
      <c r="K16" s="11">
        <f t="shared" si="1"/>
        <v>0</v>
      </c>
      <c r="L16" s="170"/>
    </row>
    <row r="17" spans="1:12" x14ac:dyDescent="0.2">
      <c r="A17" s="53"/>
      <c r="B17" s="231" t="str">
        <f>Staff!B17</f>
        <v>to be specified</v>
      </c>
      <c r="C17" s="232"/>
      <c r="D17" s="96"/>
      <c r="E17" s="100"/>
      <c r="F17" s="10">
        <f>Staff!M17</f>
        <v>0</v>
      </c>
      <c r="G17" s="99">
        <v>0</v>
      </c>
      <c r="H17" s="11">
        <f t="shared" si="0"/>
        <v>0</v>
      </c>
      <c r="I17" s="199"/>
      <c r="J17" s="99"/>
      <c r="K17" s="11">
        <f t="shared" si="1"/>
        <v>0</v>
      </c>
      <c r="L17" s="170"/>
    </row>
    <row r="18" spans="1:12" x14ac:dyDescent="0.2">
      <c r="A18" s="53"/>
      <c r="B18" s="231" t="str">
        <f>Staff!B18</f>
        <v>to be specified</v>
      </c>
      <c r="C18" s="232"/>
      <c r="D18" s="96"/>
      <c r="E18" s="100"/>
      <c r="F18" s="10">
        <f>Staff!M18</f>
        <v>0</v>
      </c>
      <c r="G18" s="99">
        <v>0</v>
      </c>
      <c r="H18" s="11">
        <f t="shared" si="0"/>
        <v>0</v>
      </c>
      <c r="I18" s="199"/>
      <c r="J18" s="99"/>
      <c r="K18" s="11">
        <f t="shared" si="1"/>
        <v>0</v>
      </c>
      <c r="L18" s="170"/>
    </row>
    <row r="19" spans="1:12" x14ac:dyDescent="0.2">
      <c r="A19" s="53"/>
      <c r="B19" s="231" t="str">
        <f>Staff!B19</f>
        <v>to be specified</v>
      </c>
      <c r="C19" s="232"/>
      <c r="D19" s="96"/>
      <c r="E19" s="100"/>
      <c r="F19" s="10">
        <f>Staff!M19</f>
        <v>0</v>
      </c>
      <c r="G19" s="99">
        <v>0</v>
      </c>
      <c r="H19" s="11">
        <f t="shared" si="0"/>
        <v>0</v>
      </c>
      <c r="I19" s="199"/>
      <c r="J19" s="99"/>
      <c r="K19" s="11">
        <f t="shared" si="1"/>
        <v>0</v>
      </c>
      <c r="L19" s="170"/>
    </row>
    <row r="20" spans="1:12" x14ac:dyDescent="0.2">
      <c r="A20" s="53"/>
      <c r="B20" s="231" t="str">
        <f>Staff!B20</f>
        <v>to be specified</v>
      </c>
      <c r="C20" s="232"/>
      <c r="D20" s="96"/>
      <c r="E20" s="100"/>
      <c r="F20" s="10">
        <f>Staff!M20</f>
        <v>0</v>
      </c>
      <c r="G20" s="99">
        <v>0</v>
      </c>
      <c r="H20" s="11">
        <f t="shared" si="0"/>
        <v>0</v>
      </c>
      <c r="I20" s="199"/>
      <c r="J20" s="99"/>
      <c r="K20" s="11">
        <f t="shared" si="1"/>
        <v>0</v>
      </c>
      <c r="L20" s="170"/>
    </row>
    <row r="21" spans="1:12" x14ac:dyDescent="0.2">
      <c r="A21" s="53"/>
      <c r="B21" s="231" t="str">
        <f>Staff!B21</f>
        <v>to be specified</v>
      </c>
      <c r="C21" s="232"/>
      <c r="D21" s="96"/>
      <c r="E21" s="100"/>
      <c r="F21" s="10">
        <f>Staff!M56</f>
        <v>0</v>
      </c>
      <c r="G21" s="99">
        <v>0</v>
      </c>
      <c r="H21" s="11">
        <f t="shared" si="0"/>
        <v>0</v>
      </c>
      <c r="I21" s="199"/>
      <c r="J21" s="99"/>
      <c r="K21" s="11">
        <f t="shared" si="1"/>
        <v>0</v>
      </c>
      <c r="L21" s="170"/>
    </row>
    <row r="22" spans="1:12" x14ac:dyDescent="0.2">
      <c r="A22" s="53"/>
      <c r="B22" s="231" t="str">
        <f>Staff!B22</f>
        <v>to be specified</v>
      </c>
      <c r="C22" s="232"/>
      <c r="D22" s="96"/>
      <c r="E22" s="100"/>
      <c r="F22" s="12">
        <f>Staff!M62</f>
        <v>0</v>
      </c>
      <c r="G22" s="99">
        <v>0</v>
      </c>
      <c r="H22" s="11">
        <f t="shared" si="0"/>
        <v>0</v>
      </c>
      <c r="I22" s="199"/>
      <c r="J22" s="99"/>
      <c r="K22" s="11">
        <f t="shared" si="1"/>
        <v>0</v>
      </c>
      <c r="L22" s="170"/>
    </row>
    <row r="23" spans="1:12" x14ac:dyDescent="0.2">
      <c r="A23" s="53"/>
      <c r="B23" s="231" t="str">
        <f>Staff!B23</f>
        <v>to be specified</v>
      </c>
      <c r="C23" s="232"/>
      <c r="D23" s="97"/>
      <c r="E23" s="100"/>
      <c r="F23" s="12">
        <f>Staff!M63</f>
        <v>0</v>
      </c>
      <c r="G23" s="99">
        <v>0</v>
      </c>
      <c r="H23" s="11">
        <f t="shared" si="0"/>
        <v>0</v>
      </c>
      <c r="I23" s="199"/>
      <c r="J23" s="99"/>
      <c r="K23" s="11">
        <f t="shared" si="1"/>
        <v>0</v>
      </c>
      <c r="L23" s="170"/>
    </row>
    <row r="24" spans="1:12" x14ac:dyDescent="0.2">
      <c r="A24" s="53"/>
      <c r="B24" s="231" t="str">
        <f>Staff!B24</f>
        <v>to be specified</v>
      </c>
      <c r="C24" s="232"/>
      <c r="D24" s="97"/>
      <c r="E24" s="100"/>
      <c r="F24" s="12">
        <f>Staff!M64</f>
        <v>0</v>
      </c>
      <c r="G24" s="99">
        <v>0</v>
      </c>
      <c r="H24" s="11">
        <f t="shared" si="0"/>
        <v>0</v>
      </c>
      <c r="I24" s="199"/>
      <c r="J24" s="99"/>
      <c r="K24" s="11">
        <f t="shared" si="1"/>
        <v>0</v>
      </c>
      <c r="L24" s="170"/>
    </row>
    <row r="25" spans="1:12" x14ac:dyDescent="0.2">
      <c r="A25" s="53"/>
      <c r="B25" s="231" t="str">
        <f>Staff!B25</f>
        <v>to be specified</v>
      </c>
      <c r="C25" s="232"/>
      <c r="D25" s="97"/>
      <c r="E25" s="100"/>
      <c r="F25" s="12">
        <f>Staff!M65</f>
        <v>0</v>
      </c>
      <c r="G25" s="99">
        <v>0</v>
      </c>
      <c r="H25" s="11">
        <f t="shared" si="0"/>
        <v>0</v>
      </c>
      <c r="I25" s="199"/>
      <c r="J25" s="99"/>
      <c r="K25" s="11">
        <f t="shared" si="1"/>
        <v>0</v>
      </c>
      <c r="L25" s="170"/>
    </row>
    <row r="26" spans="1:12" hidden="1" outlineLevel="1" x14ac:dyDescent="0.2">
      <c r="A26" s="53"/>
      <c r="B26" s="231" t="str">
        <f>Staff!B26</f>
        <v>to be specified</v>
      </c>
      <c r="C26" s="232"/>
      <c r="D26" s="97"/>
      <c r="E26" s="100"/>
      <c r="F26" s="12">
        <f>Staff!M66</f>
        <v>0</v>
      </c>
      <c r="G26" s="99">
        <v>0</v>
      </c>
      <c r="H26" s="11">
        <f t="shared" si="0"/>
        <v>0</v>
      </c>
      <c r="I26" s="199"/>
      <c r="J26" s="99"/>
      <c r="K26" s="11">
        <f t="shared" si="1"/>
        <v>0</v>
      </c>
      <c r="L26" s="170"/>
    </row>
    <row r="27" spans="1:12" hidden="1" outlineLevel="1" x14ac:dyDescent="0.2">
      <c r="A27" s="53"/>
      <c r="B27" s="231" t="str">
        <f>Staff!B27</f>
        <v>to be specified</v>
      </c>
      <c r="C27" s="232"/>
      <c r="D27" s="96"/>
      <c r="E27" s="100"/>
      <c r="F27" s="12">
        <f>Staff!M67</f>
        <v>0</v>
      </c>
      <c r="G27" s="99">
        <v>0</v>
      </c>
      <c r="H27" s="11">
        <f t="shared" si="0"/>
        <v>0</v>
      </c>
      <c r="I27" s="199"/>
      <c r="J27" s="99"/>
      <c r="K27" s="11">
        <f t="shared" si="1"/>
        <v>0</v>
      </c>
      <c r="L27" s="170"/>
    </row>
    <row r="28" spans="1:12" hidden="1" outlineLevel="1" x14ac:dyDescent="0.2">
      <c r="A28" s="53"/>
      <c r="B28" s="231" t="str">
        <f>Staff!B28</f>
        <v>to be specified</v>
      </c>
      <c r="C28" s="232"/>
      <c r="D28" s="96"/>
      <c r="E28" s="100"/>
      <c r="F28" s="12">
        <f>Staff!M68</f>
        <v>0</v>
      </c>
      <c r="G28" s="99">
        <v>0</v>
      </c>
      <c r="H28" s="11">
        <f t="shared" si="0"/>
        <v>0</v>
      </c>
      <c r="I28" s="199"/>
      <c r="J28" s="99"/>
      <c r="K28" s="11">
        <f t="shared" si="1"/>
        <v>0</v>
      </c>
      <c r="L28" s="170"/>
    </row>
    <row r="29" spans="1:12" hidden="1" outlineLevel="1" x14ac:dyDescent="0.2">
      <c r="A29" s="53"/>
      <c r="B29" s="231" t="str">
        <f>Staff!B29</f>
        <v>to be specified</v>
      </c>
      <c r="C29" s="232"/>
      <c r="D29" s="96"/>
      <c r="E29" s="100"/>
      <c r="F29" s="12">
        <f>Staff!M69</f>
        <v>0</v>
      </c>
      <c r="G29" s="99">
        <v>0</v>
      </c>
      <c r="H29" s="11">
        <f t="shared" si="0"/>
        <v>0</v>
      </c>
      <c r="I29" s="199"/>
      <c r="J29" s="99"/>
      <c r="K29" s="11">
        <f t="shared" si="1"/>
        <v>0</v>
      </c>
      <c r="L29" s="170"/>
    </row>
    <row r="30" spans="1:12" hidden="1" outlineLevel="1" x14ac:dyDescent="0.2">
      <c r="A30" s="53"/>
      <c r="B30" s="231" t="str">
        <f>Staff!B30</f>
        <v>to be specified</v>
      </c>
      <c r="C30" s="232"/>
      <c r="D30" s="96"/>
      <c r="E30" s="100"/>
      <c r="F30" s="12">
        <f>Staff!M70</f>
        <v>0</v>
      </c>
      <c r="G30" s="99">
        <v>0</v>
      </c>
      <c r="H30" s="11">
        <f t="shared" si="0"/>
        <v>0</v>
      </c>
      <c r="I30" s="199"/>
      <c r="J30" s="99"/>
      <c r="K30" s="11">
        <f t="shared" si="1"/>
        <v>0</v>
      </c>
      <c r="L30" s="170"/>
    </row>
    <row r="31" spans="1:12" hidden="1" outlineLevel="1" x14ac:dyDescent="0.2">
      <c r="A31" s="53"/>
      <c r="B31" s="231" t="str">
        <f>Staff!B31</f>
        <v>to be specified</v>
      </c>
      <c r="C31" s="232"/>
      <c r="D31" s="96"/>
      <c r="E31" s="100"/>
      <c r="F31" s="12">
        <f>Staff!M71</f>
        <v>0</v>
      </c>
      <c r="G31" s="99">
        <v>0</v>
      </c>
      <c r="H31" s="11">
        <f t="shared" si="0"/>
        <v>0</v>
      </c>
      <c r="I31" s="199"/>
      <c r="J31" s="99"/>
      <c r="K31" s="11">
        <f t="shared" si="1"/>
        <v>0</v>
      </c>
      <c r="L31" s="170"/>
    </row>
    <row r="32" spans="1:12" hidden="1" outlineLevel="1" x14ac:dyDescent="0.2">
      <c r="A32" s="53"/>
      <c r="B32" s="231" t="str">
        <f>Staff!B32</f>
        <v>to be specified</v>
      </c>
      <c r="C32" s="232"/>
      <c r="D32" s="96"/>
      <c r="E32" s="100"/>
      <c r="F32" s="12">
        <f>Staff!M72</f>
        <v>0</v>
      </c>
      <c r="G32" s="99">
        <v>0</v>
      </c>
      <c r="H32" s="11">
        <f t="shared" si="0"/>
        <v>0</v>
      </c>
      <c r="I32" s="199"/>
      <c r="J32" s="99"/>
      <c r="K32" s="11">
        <f t="shared" si="1"/>
        <v>0</v>
      </c>
      <c r="L32" s="170"/>
    </row>
    <row r="33" spans="1:12" hidden="1" outlineLevel="1" x14ac:dyDescent="0.2">
      <c r="A33" s="53"/>
      <c r="B33" s="231" t="str">
        <f>Staff!B33</f>
        <v>to be specified</v>
      </c>
      <c r="C33" s="232"/>
      <c r="D33" s="97"/>
      <c r="E33" s="100"/>
      <c r="F33" s="12">
        <f>Staff!M73</f>
        <v>0</v>
      </c>
      <c r="G33" s="99">
        <v>0</v>
      </c>
      <c r="H33" s="11">
        <f t="shared" si="0"/>
        <v>0</v>
      </c>
      <c r="I33" s="199"/>
      <c r="J33" s="99"/>
      <c r="K33" s="11">
        <f t="shared" si="1"/>
        <v>0</v>
      </c>
      <c r="L33" s="170"/>
    </row>
    <row r="34" spans="1:12" hidden="1" outlineLevel="1" x14ac:dyDescent="0.2">
      <c r="A34" s="53"/>
      <c r="B34" s="231" t="str">
        <f>Staff!B34</f>
        <v>to be specified</v>
      </c>
      <c r="C34" s="232"/>
      <c r="D34" s="97"/>
      <c r="E34" s="100"/>
      <c r="F34" s="12">
        <f>Staff!M74</f>
        <v>0</v>
      </c>
      <c r="G34" s="99">
        <v>0</v>
      </c>
      <c r="H34" s="11">
        <f t="shared" si="0"/>
        <v>0</v>
      </c>
      <c r="I34" s="199"/>
      <c r="J34" s="99"/>
      <c r="K34" s="11">
        <f t="shared" si="1"/>
        <v>0</v>
      </c>
      <c r="L34" s="170"/>
    </row>
    <row r="35" spans="1:12" hidden="1" outlineLevel="1" x14ac:dyDescent="0.2">
      <c r="A35" s="53"/>
      <c r="B35" s="231" t="str">
        <f>Staff!B35</f>
        <v>to be specified</v>
      </c>
      <c r="C35" s="232"/>
      <c r="D35" s="97"/>
      <c r="E35" s="100"/>
      <c r="F35" s="12">
        <f>Staff!M75</f>
        <v>0</v>
      </c>
      <c r="G35" s="99">
        <v>0</v>
      </c>
      <c r="H35" s="11">
        <f t="shared" si="0"/>
        <v>0</v>
      </c>
      <c r="I35" s="199"/>
      <c r="J35" s="99"/>
      <c r="K35" s="11">
        <f t="shared" si="1"/>
        <v>0</v>
      </c>
      <c r="L35" s="170"/>
    </row>
    <row r="36" spans="1:12" hidden="1" outlineLevel="1" x14ac:dyDescent="0.2">
      <c r="A36" s="53"/>
      <c r="B36" s="231" t="str">
        <f>Staff!B36</f>
        <v>to be specified</v>
      </c>
      <c r="C36" s="232"/>
      <c r="D36" s="97"/>
      <c r="E36" s="100"/>
      <c r="F36" s="10">
        <f>Staff!M36</f>
        <v>0</v>
      </c>
      <c r="G36" s="99">
        <v>0</v>
      </c>
      <c r="H36" s="11">
        <f t="shared" ref="H36:H55" si="2">F36-G36</f>
        <v>0</v>
      </c>
      <c r="I36" s="199"/>
      <c r="J36" s="99"/>
      <c r="K36" s="11">
        <f t="shared" si="1"/>
        <v>0</v>
      </c>
      <c r="L36" s="170"/>
    </row>
    <row r="37" spans="1:12" hidden="1" outlineLevel="1" x14ac:dyDescent="0.2">
      <c r="A37" s="53"/>
      <c r="B37" s="231" t="str">
        <f>Staff!B37</f>
        <v>to be specified</v>
      </c>
      <c r="C37" s="232"/>
      <c r="D37" s="97"/>
      <c r="E37" s="100"/>
      <c r="F37" s="10">
        <f>Staff!M37</f>
        <v>0</v>
      </c>
      <c r="G37" s="99">
        <v>0</v>
      </c>
      <c r="H37" s="11">
        <f t="shared" si="2"/>
        <v>0</v>
      </c>
      <c r="I37" s="199"/>
      <c r="J37" s="99"/>
      <c r="K37" s="11">
        <f t="shared" si="1"/>
        <v>0</v>
      </c>
      <c r="L37" s="170"/>
    </row>
    <row r="38" spans="1:12" hidden="1" outlineLevel="1" x14ac:dyDescent="0.2">
      <c r="A38" s="53"/>
      <c r="B38" s="231" t="str">
        <f>Staff!B38</f>
        <v>to be specified</v>
      </c>
      <c r="C38" s="232"/>
      <c r="D38" s="97"/>
      <c r="E38" s="100"/>
      <c r="F38" s="10">
        <f>Staff!M38</f>
        <v>0</v>
      </c>
      <c r="G38" s="99">
        <v>0</v>
      </c>
      <c r="H38" s="11">
        <f t="shared" si="2"/>
        <v>0</v>
      </c>
      <c r="I38" s="199"/>
      <c r="J38" s="99"/>
      <c r="K38" s="11">
        <f t="shared" si="1"/>
        <v>0</v>
      </c>
      <c r="L38" s="170"/>
    </row>
    <row r="39" spans="1:12" hidden="1" outlineLevel="1" x14ac:dyDescent="0.2">
      <c r="A39" s="53"/>
      <c r="B39" s="231" t="str">
        <f>Staff!B39</f>
        <v>to be specified</v>
      </c>
      <c r="C39" s="232"/>
      <c r="D39" s="97"/>
      <c r="E39" s="100"/>
      <c r="F39" s="10">
        <f>Staff!M39</f>
        <v>0</v>
      </c>
      <c r="G39" s="99">
        <v>0</v>
      </c>
      <c r="H39" s="11">
        <f t="shared" si="2"/>
        <v>0</v>
      </c>
      <c r="I39" s="199"/>
      <c r="J39" s="99"/>
      <c r="K39" s="11">
        <f t="shared" si="1"/>
        <v>0</v>
      </c>
      <c r="L39" s="170"/>
    </row>
    <row r="40" spans="1:12" hidden="1" outlineLevel="1" x14ac:dyDescent="0.2">
      <c r="A40" s="53"/>
      <c r="B40" s="231" t="str">
        <f>Staff!B40</f>
        <v>to be specified</v>
      </c>
      <c r="C40" s="232"/>
      <c r="D40" s="96"/>
      <c r="E40" s="100"/>
      <c r="F40" s="10">
        <f>Staff!M40</f>
        <v>0</v>
      </c>
      <c r="G40" s="99">
        <v>0</v>
      </c>
      <c r="H40" s="11">
        <f t="shared" si="2"/>
        <v>0</v>
      </c>
      <c r="I40" s="199"/>
      <c r="J40" s="99"/>
      <c r="K40" s="11">
        <f t="shared" si="1"/>
        <v>0</v>
      </c>
      <c r="L40" s="170"/>
    </row>
    <row r="41" spans="1:12" hidden="1" outlineLevel="1" x14ac:dyDescent="0.2">
      <c r="A41" s="53"/>
      <c r="B41" s="231" t="str">
        <f>Staff!B41</f>
        <v>to be specified</v>
      </c>
      <c r="C41" s="232"/>
      <c r="D41" s="97"/>
      <c r="E41" s="100"/>
      <c r="F41" s="10">
        <f>Staff!M41</f>
        <v>0</v>
      </c>
      <c r="G41" s="99">
        <v>0</v>
      </c>
      <c r="H41" s="11">
        <f t="shared" si="2"/>
        <v>0</v>
      </c>
      <c r="I41" s="199"/>
      <c r="J41" s="99"/>
      <c r="K41" s="11">
        <f t="shared" si="1"/>
        <v>0</v>
      </c>
      <c r="L41" s="170"/>
    </row>
    <row r="42" spans="1:12" hidden="1" outlineLevel="1" x14ac:dyDescent="0.2">
      <c r="A42" s="53"/>
      <c r="B42" s="231" t="str">
        <f>Staff!B42</f>
        <v>to be specified</v>
      </c>
      <c r="C42" s="232"/>
      <c r="D42" s="97"/>
      <c r="E42" s="100"/>
      <c r="F42" s="10">
        <f>Staff!M42</f>
        <v>0</v>
      </c>
      <c r="G42" s="99">
        <v>0</v>
      </c>
      <c r="H42" s="11">
        <f t="shared" si="2"/>
        <v>0</v>
      </c>
      <c r="I42" s="199"/>
      <c r="J42" s="99"/>
      <c r="K42" s="11">
        <f t="shared" si="1"/>
        <v>0</v>
      </c>
      <c r="L42" s="170"/>
    </row>
    <row r="43" spans="1:12" hidden="1" outlineLevel="1" x14ac:dyDescent="0.2">
      <c r="A43" s="53"/>
      <c r="B43" s="231" t="str">
        <f>Staff!B43</f>
        <v>to be specified</v>
      </c>
      <c r="C43" s="232"/>
      <c r="D43" s="97"/>
      <c r="E43" s="100"/>
      <c r="F43" s="10">
        <f>Staff!M43</f>
        <v>0</v>
      </c>
      <c r="G43" s="99">
        <v>0</v>
      </c>
      <c r="H43" s="11">
        <f t="shared" si="2"/>
        <v>0</v>
      </c>
      <c r="I43" s="199"/>
      <c r="J43" s="99"/>
      <c r="K43" s="11">
        <f t="shared" si="1"/>
        <v>0</v>
      </c>
      <c r="L43" s="170"/>
    </row>
    <row r="44" spans="1:12" hidden="1" outlineLevel="1" x14ac:dyDescent="0.2">
      <c r="A44" s="53"/>
      <c r="B44" s="231" t="str">
        <f>Staff!B44</f>
        <v>to be specified</v>
      </c>
      <c r="C44" s="232"/>
      <c r="D44" s="97"/>
      <c r="E44" s="100"/>
      <c r="F44" s="10">
        <f>Staff!M44</f>
        <v>0</v>
      </c>
      <c r="G44" s="99">
        <v>0</v>
      </c>
      <c r="H44" s="11">
        <f t="shared" si="2"/>
        <v>0</v>
      </c>
      <c r="I44" s="199"/>
      <c r="J44" s="99"/>
      <c r="K44" s="11">
        <f t="shared" si="1"/>
        <v>0</v>
      </c>
      <c r="L44" s="170"/>
    </row>
    <row r="45" spans="1:12" hidden="1" outlineLevel="1" x14ac:dyDescent="0.2">
      <c r="A45" s="53"/>
      <c r="B45" s="231" t="str">
        <f>Staff!B45</f>
        <v>to be specified</v>
      </c>
      <c r="C45" s="232"/>
      <c r="D45" s="96"/>
      <c r="E45" s="100"/>
      <c r="F45" s="10">
        <f>Staff!M45</f>
        <v>0</v>
      </c>
      <c r="G45" s="99">
        <v>0</v>
      </c>
      <c r="H45" s="11">
        <f t="shared" si="2"/>
        <v>0</v>
      </c>
      <c r="I45" s="199"/>
      <c r="J45" s="99"/>
      <c r="K45" s="11">
        <f t="shared" si="1"/>
        <v>0</v>
      </c>
      <c r="L45" s="170"/>
    </row>
    <row r="46" spans="1:12" hidden="1" outlineLevel="1" x14ac:dyDescent="0.2">
      <c r="A46" s="53"/>
      <c r="B46" s="231" t="str">
        <f>Staff!B46</f>
        <v>to be specified</v>
      </c>
      <c r="C46" s="232"/>
      <c r="D46" s="96"/>
      <c r="E46" s="100"/>
      <c r="F46" s="10">
        <f>Staff!M46</f>
        <v>0</v>
      </c>
      <c r="G46" s="99">
        <v>0</v>
      </c>
      <c r="H46" s="11">
        <f t="shared" si="2"/>
        <v>0</v>
      </c>
      <c r="I46" s="199"/>
      <c r="J46" s="99"/>
      <c r="K46" s="11">
        <f t="shared" si="1"/>
        <v>0</v>
      </c>
      <c r="L46" s="170"/>
    </row>
    <row r="47" spans="1:12" hidden="1" outlineLevel="1" x14ac:dyDescent="0.2">
      <c r="A47" s="53"/>
      <c r="B47" s="231" t="str">
        <f>Staff!B47</f>
        <v>to be specified</v>
      </c>
      <c r="C47" s="232"/>
      <c r="D47" s="96"/>
      <c r="E47" s="100"/>
      <c r="F47" s="10">
        <f>Staff!M47</f>
        <v>0</v>
      </c>
      <c r="G47" s="99">
        <v>0</v>
      </c>
      <c r="H47" s="11">
        <f t="shared" si="2"/>
        <v>0</v>
      </c>
      <c r="I47" s="199"/>
      <c r="J47" s="99"/>
      <c r="K47" s="11">
        <f t="shared" si="1"/>
        <v>0</v>
      </c>
      <c r="L47" s="170"/>
    </row>
    <row r="48" spans="1:12" hidden="1" outlineLevel="1" x14ac:dyDescent="0.2">
      <c r="A48" s="53"/>
      <c r="B48" s="231" t="str">
        <f>Staff!B48</f>
        <v>to be specified</v>
      </c>
      <c r="C48" s="232"/>
      <c r="D48" s="96"/>
      <c r="E48" s="100"/>
      <c r="F48" s="10">
        <f>Staff!M48</f>
        <v>0</v>
      </c>
      <c r="G48" s="99">
        <v>0</v>
      </c>
      <c r="H48" s="11">
        <f t="shared" si="2"/>
        <v>0</v>
      </c>
      <c r="I48" s="199"/>
      <c r="J48" s="99"/>
      <c r="K48" s="11">
        <f t="shared" si="1"/>
        <v>0</v>
      </c>
      <c r="L48" s="170"/>
    </row>
    <row r="49" spans="1:12" hidden="1" outlineLevel="1" x14ac:dyDescent="0.2">
      <c r="A49" s="53"/>
      <c r="B49" s="231" t="str">
        <f>Staff!B49</f>
        <v>to be specified</v>
      </c>
      <c r="C49" s="232"/>
      <c r="D49" s="96"/>
      <c r="E49" s="100"/>
      <c r="F49" s="10">
        <f>Staff!M84</f>
        <v>0</v>
      </c>
      <c r="G49" s="99">
        <v>0</v>
      </c>
      <c r="H49" s="11">
        <f t="shared" si="2"/>
        <v>0</v>
      </c>
      <c r="I49" s="199"/>
      <c r="J49" s="99"/>
      <c r="K49" s="11">
        <f t="shared" si="1"/>
        <v>0</v>
      </c>
      <c r="L49" s="170"/>
    </row>
    <row r="50" spans="1:12" hidden="1" outlineLevel="1" x14ac:dyDescent="0.2">
      <c r="A50" s="53"/>
      <c r="B50" s="231" t="str">
        <f>Staff!B50</f>
        <v>to be specified</v>
      </c>
      <c r="C50" s="232"/>
      <c r="D50" s="96"/>
      <c r="E50" s="100"/>
      <c r="F50" s="12">
        <f>Staff!M90</f>
        <v>0</v>
      </c>
      <c r="G50" s="99">
        <v>0</v>
      </c>
      <c r="H50" s="11">
        <f t="shared" si="2"/>
        <v>0</v>
      </c>
      <c r="I50" s="199"/>
      <c r="J50" s="99"/>
      <c r="K50" s="11">
        <f t="shared" si="1"/>
        <v>0</v>
      </c>
      <c r="L50" s="170"/>
    </row>
    <row r="51" spans="1:12" hidden="1" outlineLevel="1" x14ac:dyDescent="0.2">
      <c r="A51" s="53"/>
      <c r="B51" s="231" t="str">
        <f>Staff!B51</f>
        <v>to be specified</v>
      </c>
      <c r="C51" s="232"/>
      <c r="D51" s="97"/>
      <c r="E51" s="100"/>
      <c r="F51" s="12">
        <f>Staff!M91</f>
        <v>0</v>
      </c>
      <c r="G51" s="99">
        <v>0</v>
      </c>
      <c r="H51" s="11">
        <f t="shared" si="2"/>
        <v>0</v>
      </c>
      <c r="I51" s="199"/>
      <c r="J51" s="99"/>
      <c r="K51" s="11">
        <f t="shared" si="1"/>
        <v>0</v>
      </c>
      <c r="L51" s="170"/>
    </row>
    <row r="52" spans="1:12" hidden="1" outlineLevel="1" x14ac:dyDescent="0.2">
      <c r="A52" s="53"/>
      <c r="B52" s="231" t="str">
        <f>Staff!B52</f>
        <v>to be specified</v>
      </c>
      <c r="C52" s="232"/>
      <c r="D52" s="97"/>
      <c r="E52" s="100"/>
      <c r="F52" s="12">
        <f>Staff!M92</f>
        <v>0</v>
      </c>
      <c r="G52" s="99">
        <v>0</v>
      </c>
      <c r="H52" s="11">
        <f t="shared" si="2"/>
        <v>0</v>
      </c>
      <c r="I52" s="199"/>
      <c r="J52" s="99"/>
      <c r="K52" s="11">
        <f t="shared" si="1"/>
        <v>0</v>
      </c>
      <c r="L52" s="170"/>
    </row>
    <row r="53" spans="1:12" hidden="1" outlineLevel="1" x14ac:dyDescent="0.2">
      <c r="A53" s="53"/>
      <c r="B53" s="231" t="str">
        <f>Staff!B53</f>
        <v>to be specified</v>
      </c>
      <c r="C53" s="232"/>
      <c r="D53" s="97"/>
      <c r="E53" s="100"/>
      <c r="F53" s="12">
        <f>Staff!M93</f>
        <v>0</v>
      </c>
      <c r="G53" s="99">
        <v>0</v>
      </c>
      <c r="H53" s="11">
        <f t="shared" si="2"/>
        <v>0</v>
      </c>
      <c r="I53" s="199"/>
      <c r="J53" s="99"/>
      <c r="K53" s="11">
        <f t="shared" si="1"/>
        <v>0</v>
      </c>
      <c r="L53" s="170"/>
    </row>
    <row r="54" spans="1:12" hidden="1" outlineLevel="1" x14ac:dyDescent="0.2">
      <c r="A54" s="53"/>
      <c r="B54" s="231" t="str">
        <f>Staff!B54</f>
        <v>to be specified</v>
      </c>
      <c r="C54" s="232"/>
      <c r="D54" s="97"/>
      <c r="E54" s="100"/>
      <c r="F54" s="12">
        <f>Staff!M94</f>
        <v>0</v>
      </c>
      <c r="G54" s="99">
        <v>0</v>
      </c>
      <c r="H54" s="11">
        <f t="shared" si="2"/>
        <v>0</v>
      </c>
      <c r="I54" s="199"/>
      <c r="J54" s="99"/>
      <c r="K54" s="11">
        <f t="shared" si="1"/>
        <v>0</v>
      </c>
      <c r="L54" s="170"/>
    </row>
    <row r="55" spans="1:12" hidden="1" outlineLevel="1" x14ac:dyDescent="0.2">
      <c r="A55" s="53"/>
      <c r="B55" s="231" t="str">
        <f>Staff!B55</f>
        <v>to be specified</v>
      </c>
      <c r="C55" s="232"/>
      <c r="D55" s="96"/>
      <c r="E55" s="100"/>
      <c r="F55" s="12">
        <f>Staff!M95</f>
        <v>0</v>
      </c>
      <c r="G55" s="99">
        <v>0</v>
      </c>
      <c r="H55" s="11">
        <f t="shared" si="2"/>
        <v>0</v>
      </c>
      <c r="I55" s="199"/>
      <c r="J55" s="99"/>
      <c r="K55" s="11">
        <f t="shared" si="1"/>
        <v>0</v>
      </c>
      <c r="L55" s="170"/>
    </row>
    <row r="56" spans="1:12" collapsed="1" x14ac:dyDescent="0.2">
      <c r="A56" s="53"/>
      <c r="B56" s="231" t="str">
        <f>Staff!B56</f>
        <v>to be specified</v>
      </c>
      <c r="C56" s="232"/>
      <c r="D56" s="96"/>
      <c r="E56" s="100"/>
      <c r="F56" s="12">
        <f>Staff!M96</f>
        <v>0</v>
      </c>
      <c r="G56" s="99">
        <v>0</v>
      </c>
      <c r="H56" s="11">
        <f t="shared" ref="H56" si="3">F56-G56</f>
        <v>0</v>
      </c>
      <c r="I56" s="199"/>
      <c r="J56" s="99"/>
      <c r="K56" s="11">
        <f t="shared" si="1"/>
        <v>0</v>
      </c>
      <c r="L56" s="170"/>
    </row>
    <row r="57" spans="1:12" x14ac:dyDescent="0.2">
      <c r="A57" s="53"/>
      <c r="B57" s="231" t="str">
        <f>Staff!B62</f>
        <v>to be specified</v>
      </c>
      <c r="C57" s="232"/>
      <c r="D57" s="97"/>
      <c r="E57" s="100"/>
      <c r="F57" s="10">
        <f>Staff!M62</f>
        <v>0</v>
      </c>
      <c r="G57" s="99">
        <v>0</v>
      </c>
      <c r="H57" s="11">
        <f t="shared" ref="H57:H98" si="4">F57-G57</f>
        <v>0</v>
      </c>
      <c r="I57" s="199"/>
      <c r="J57" s="99"/>
      <c r="K57" s="11">
        <f t="shared" si="1"/>
        <v>0</v>
      </c>
      <c r="L57" s="170"/>
    </row>
    <row r="58" spans="1:12" x14ac:dyDescent="0.2">
      <c r="A58" s="53"/>
      <c r="B58" s="231" t="str">
        <f>Staff!B63</f>
        <v>to be specified</v>
      </c>
      <c r="C58" s="232"/>
      <c r="D58" s="97"/>
      <c r="E58" s="100"/>
      <c r="F58" s="10">
        <f>Staff!M63</f>
        <v>0</v>
      </c>
      <c r="G58" s="99">
        <v>0</v>
      </c>
      <c r="H58" s="11">
        <f t="shared" si="4"/>
        <v>0</v>
      </c>
      <c r="I58" s="199"/>
      <c r="J58" s="99"/>
      <c r="K58" s="11">
        <f t="shared" si="1"/>
        <v>0</v>
      </c>
      <c r="L58" s="170"/>
    </row>
    <row r="59" spans="1:12" x14ac:dyDescent="0.2">
      <c r="A59" s="53"/>
      <c r="B59" s="231" t="str">
        <f>Staff!B64</f>
        <v>to be specified</v>
      </c>
      <c r="C59" s="232"/>
      <c r="D59" s="97"/>
      <c r="E59" s="100"/>
      <c r="F59" s="10">
        <f>Staff!M64</f>
        <v>0</v>
      </c>
      <c r="G59" s="99">
        <v>0</v>
      </c>
      <c r="H59" s="11">
        <f t="shared" si="4"/>
        <v>0</v>
      </c>
      <c r="I59" s="199"/>
      <c r="J59" s="99"/>
      <c r="K59" s="11">
        <f t="shared" si="1"/>
        <v>0</v>
      </c>
      <c r="L59" s="170"/>
    </row>
    <row r="60" spans="1:12" x14ac:dyDescent="0.2">
      <c r="A60" s="53"/>
      <c r="B60" s="231" t="str">
        <f>Staff!B65</f>
        <v>to be specified</v>
      </c>
      <c r="C60" s="232"/>
      <c r="D60" s="97"/>
      <c r="E60" s="100"/>
      <c r="F60" s="10">
        <f>Staff!M65</f>
        <v>0</v>
      </c>
      <c r="G60" s="99">
        <v>0</v>
      </c>
      <c r="H60" s="11">
        <f t="shared" si="4"/>
        <v>0</v>
      </c>
      <c r="I60" s="199"/>
      <c r="J60" s="99"/>
      <c r="K60" s="11">
        <f t="shared" si="1"/>
        <v>0</v>
      </c>
      <c r="L60" s="170"/>
    </row>
    <row r="61" spans="1:12" x14ac:dyDescent="0.2">
      <c r="A61" s="53"/>
      <c r="B61" s="231" t="str">
        <f>Staff!B66</f>
        <v>to be specified</v>
      </c>
      <c r="C61" s="232"/>
      <c r="D61" s="96"/>
      <c r="E61" s="100"/>
      <c r="F61" s="10">
        <f>Staff!M66</f>
        <v>0</v>
      </c>
      <c r="G61" s="99">
        <v>0</v>
      </c>
      <c r="H61" s="11">
        <f t="shared" si="4"/>
        <v>0</v>
      </c>
      <c r="I61" s="199"/>
      <c r="J61" s="99"/>
      <c r="K61" s="11">
        <f t="shared" si="1"/>
        <v>0</v>
      </c>
      <c r="L61" s="170"/>
    </row>
    <row r="62" spans="1:12" x14ac:dyDescent="0.2">
      <c r="A62" s="53"/>
      <c r="B62" s="231" t="str">
        <f>Staff!B67</f>
        <v>to be specified</v>
      </c>
      <c r="C62" s="232"/>
      <c r="D62" s="96"/>
      <c r="E62" s="100"/>
      <c r="F62" s="10">
        <f>Staff!M67</f>
        <v>0</v>
      </c>
      <c r="G62" s="99">
        <v>0</v>
      </c>
      <c r="H62" s="11">
        <f t="shared" si="4"/>
        <v>0</v>
      </c>
      <c r="I62" s="199"/>
      <c r="J62" s="99"/>
      <c r="K62" s="11">
        <f t="shared" si="1"/>
        <v>0</v>
      </c>
      <c r="L62" s="170"/>
    </row>
    <row r="63" spans="1:12" x14ac:dyDescent="0.2">
      <c r="A63" s="53"/>
      <c r="B63" s="231" t="str">
        <f>Staff!B68</f>
        <v>to be specified</v>
      </c>
      <c r="C63" s="232"/>
      <c r="D63" s="96"/>
      <c r="E63" s="100"/>
      <c r="F63" s="10">
        <f>Staff!M68</f>
        <v>0</v>
      </c>
      <c r="G63" s="99">
        <v>0</v>
      </c>
      <c r="H63" s="11">
        <f t="shared" si="4"/>
        <v>0</v>
      </c>
      <c r="I63" s="199"/>
      <c r="J63" s="99"/>
      <c r="K63" s="11">
        <f t="shared" si="1"/>
        <v>0</v>
      </c>
      <c r="L63" s="170"/>
    </row>
    <row r="64" spans="1:12" x14ac:dyDescent="0.2">
      <c r="A64" s="53"/>
      <c r="B64" s="231" t="str">
        <f>Staff!B69</f>
        <v>to be specified</v>
      </c>
      <c r="C64" s="232"/>
      <c r="D64" s="96"/>
      <c r="E64" s="100"/>
      <c r="F64" s="10">
        <f>Staff!M69</f>
        <v>0</v>
      </c>
      <c r="G64" s="99">
        <v>0</v>
      </c>
      <c r="H64" s="11">
        <f t="shared" si="4"/>
        <v>0</v>
      </c>
      <c r="I64" s="199"/>
      <c r="J64" s="99"/>
      <c r="K64" s="11">
        <f t="shared" si="1"/>
        <v>0</v>
      </c>
      <c r="L64" s="170"/>
    </row>
    <row r="65" spans="1:12" x14ac:dyDescent="0.2">
      <c r="A65" s="53"/>
      <c r="B65" s="231" t="str">
        <f>Staff!B70</f>
        <v>to be specified</v>
      </c>
      <c r="C65" s="232"/>
      <c r="D65" s="96"/>
      <c r="E65" s="100"/>
      <c r="F65" s="10">
        <f>Staff!M105</f>
        <v>0</v>
      </c>
      <c r="G65" s="99">
        <v>0</v>
      </c>
      <c r="H65" s="11">
        <f t="shared" si="4"/>
        <v>0</v>
      </c>
      <c r="I65" s="199"/>
      <c r="J65" s="99"/>
      <c r="K65" s="11">
        <f t="shared" si="1"/>
        <v>0</v>
      </c>
      <c r="L65" s="170"/>
    </row>
    <row r="66" spans="1:12" x14ac:dyDescent="0.2">
      <c r="A66" s="53"/>
      <c r="B66" s="231" t="str">
        <f>Staff!B71</f>
        <v>to be specified</v>
      </c>
      <c r="C66" s="232"/>
      <c r="D66" s="96"/>
      <c r="E66" s="100"/>
      <c r="F66" s="12">
        <f>Staff!M111</f>
        <v>0</v>
      </c>
      <c r="G66" s="99">
        <v>0</v>
      </c>
      <c r="H66" s="11">
        <f t="shared" si="4"/>
        <v>0</v>
      </c>
      <c r="I66" s="199"/>
      <c r="J66" s="99"/>
      <c r="K66" s="11">
        <f t="shared" si="1"/>
        <v>0</v>
      </c>
      <c r="L66" s="170"/>
    </row>
    <row r="67" spans="1:12" x14ac:dyDescent="0.2">
      <c r="A67" s="53"/>
      <c r="B67" s="231" t="str">
        <f>Staff!B72</f>
        <v>to be specified</v>
      </c>
      <c r="C67" s="232"/>
      <c r="D67" s="97"/>
      <c r="E67" s="100"/>
      <c r="F67" s="12">
        <f>Staff!M112</f>
        <v>0</v>
      </c>
      <c r="G67" s="99">
        <v>0</v>
      </c>
      <c r="H67" s="11">
        <f t="shared" si="4"/>
        <v>0</v>
      </c>
      <c r="I67" s="199"/>
      <c r="J67" s="99"/>
      <c r="K67" s="11">
        <f t="shared" si="1"/>
        <v>0</v>
      </c>
      <c r="L67" s="170"/>
    </row>
    <row r="68" spans="1:12" x14ac:dyDescent="0.2">
      <c r="A68" s="53"/>
      <c r="B68" s="231" t="str">
        <f>Staff!B73</f>
        <v>to be specified</v>
      </c>
      <c r="C68" s="232"/>
      <c r="D68" s="97"/>
      <c r="E68" s="100"/>
      <c r="F68" s="12">
        <f>Staff!M113</f>
        <v>0</v>
      </c>
      <c r="G68" s="99">
        <v>0</v>
      </c>
      <c r="H68" s="11">
        <f t="shared" si="4"/>
        <v>0</v>
      </c>
      <c r="I68" s="199"/>
      <c r="J68" s="99"/>
      <c r="K68" s="11">
        <f t="shared" si="1"/>
        <v>0</v>
      </c>
      <c r="L68" s="170"/>
    </row>
    <row r="69" spans="1:12" ht="14.25" hidden="1" customHeight="1" x14ac:dyDescent="0.2">
      <c r="A69" s="53"/>
      <c r="B69" s="231" t="str">
        <f>Staff!B74</f>
        <v>to be specified</v>
      </c>
      <c r="C69" s="232"/>
      <c r="D69" s="97"/>
      <c r="E69" s="100"/>
      <c r="F69" s="12">
        <f>Staff!M114</f>
        <v>0</v>
      </c>
      <c r="G69" s="99">
        <v>0</v>
      </c>
      <c r="H69" s="11">
        <f t="shared" si="4"/>
        <v>0</v>
      </c>
      <c r="I69" s="199"/>
      <c r="J69" s="99"/>
      <c r="K69" s="11">
        <f t="shared" si="1"/>
        <v>0</v>
      </c>
      <c r="L69" s="170"/>
    </row>
    <row r="70" spans="1:12" x14ac:dyDescent="0.2">
      <c r="A70" s="53"/>
      <c r="B70" s="231" t="str">
        <f>Staff!B75</f>
        <v>to be specified</v>
      </c>
      <c r="C70" s="232"/>
      <c r="D70" s="97"/>
      <c r="E70" s="100"/>
      <c r="F70" s="12">
        <f>Staff!M115</f>
        <v>0</v>
      </c>
      <c r="G70" s="99">
        <v>0</v>
      </c>
      <c r="H70" s="11">
        <f t="shared" si="4"/>
        <v>0</v>
      </c>
      <c r="I70" s="199"/>
      <c r="J70" s="99"/>
      <c r="K70" s="11">
        <f t="shared" si="1"/>
        <v>0</v>
      </c>
      <c r="L70" s="170"/>
    </row>
    <row r="71" spans="1:12" x14ac:dyDescent="0.2">
      <c r="A71" s="53"/>
      <c r="B71" s="231" t="str">
        <f>Staff!B76</f>
        <v>to be specified</v>
      </c>
      <c r="C71" s="232"/>
      <c r="D71" s="96"/>
      <c r="E71" s="100"/>
      <c r="F71" s="12">
        <f>Staff!M116</f>
        <v>0</v>
      </c>
      <c r="G71" s="99">
        <v>0</v>
      </c>
      <c r="H71" s="11">
        <f t="shared" si="4"/>
        <v>0</v>
      </c>
      <c r="I71" s="199"/>
      <c r="J71" s="99"/>
      <c r="K71" s="11">
        <f t="shared" si="1"/>
        <v>0</v>
      </c>
      <c r="L71" s="170"/>
    </row>
    <row r="72" spans="1:12" x14ac:dyDescent="0.2">
      <c r="A72" s="53"/>
      <c r="B72" s="231" t="str">
        <f>Staff!B77</f>
        <v>to be specified</v>
      </c>
      <c r="C72" s="232"/>
      <c r="D72" s="96"/>
      <c r="E72" s="100"/>
      <c r="F72" s="12">
        <f>Staff!M117</f>
        <v>0</v>
      </c>
      <c r="G72" s="99">
        <v>0</v>
      </c>
      <c r="H72" s="11">
        <f t="shared" si="4"/>
        <v>0</v>
      </c>
      <c r="I72" s="199"/>
      <c r="J72" s="99"/>
      <c r="K72" s="11">
        <f t="shared" ref="K72:K106" si="5">+H72-J72</f>
        <v>0</v>
      </c>
      <c r="L72" s="170"/>
    </row>
    <row r="73" spans="1:12" x14ac:dyDescent="0.2">
      <c r="A73" s="53"/>
      <c r="B73" s="231" t="str">
        <f>Staff!B78</f>
        <v>to be specified</v>
      </c>
      <c r="C73" s="232"/>
      <c r="D73" s="96"/>
      <c r="E73" s="100"/>
      <c r="F73" s="12">
        <f>Staff!M118</f>
        <v>0</v>
      </c>
      <c r="G73" s="99">
        <v>0</v>
      </c>
      <c r="H73" s="11">
        <f t="shared" si="4"/>
        <v>0</v>
      </c>
      <c r="I73" s="199"/>
      <c r="J73" s="99"/>
      <c r="K73" s="11">
        <f t="shared" si="5"/>
        <v>0</v>
      </c>
      <c r="L73" s="170"/>
    </row>
    <row r="74" spans="1:12" x14ac:dyDescent="0.2">
      <c r="A74" s="53"/>
      <c r="B74" s="231" t="str">
        <f>Staff!B79</f>
        <v>to be specified</v>
      </c>
      <c r="C74" s="232"/>
      <c r="D74" s="96"/>
      <c r="E74" s="100"/>
      <c r="F74" s="12">
        <f>Staff!M119</f>
        <v>0</v>
      </c>
      <c r="G74" s="99">
        <v>0</v>
      </c>
      <c r="H74" s="11">
        <f t="shared" si="4"/>
        <v>0</v>
      </c>
      <c r="I74" s="199"/>
      <c r="J74" s="99"/>
      <c r="K74" s="11">
        <f t="shared" si="5"/>
        <v>0</v>
      </c>
      <c r="L74" s="170"/>
    </row>
    <row r="75" spans="1:12" x14ac:dyDescent="0.2">
      <c r="A75" s="53"/>
      <c r="B75" s="231" t="str">
        <f>Staff!B80</f>
        <v>to be specified</v>
      </c>
      <c r="C75" s="232"/>
      <c r="D75" s="96"/>
      <c r="E75" s="100"/>
      <c r="F75" s="12">
        <f>Staff!M120</f>
        <v>0</v>
      </c>
      <c r="G75" s="99">
        <v>0</v>
      </c>
      <c r="H75" s="11">
        <f t="shared" si="4"/>
        <v>0</v>
      </c>
      <c r="I75" s="199"/>
      <c r="J75" s="99"/>
      <c r="K75" s="11">
        <f t="shared" si="5"/>
        <v>0</v>
      </c>
      <c r="L75" s="170"/>
    </row>
    <row r="76" spans="1:12" hidden="1" outlineLevel="1" x14ac:dyDescent="0.2">
      <c r="A76" s="53"/>
      <c r="B76" s="231" t="str">
        <f>Staff!B81</f>
        <v>to be specified</v>
      </c>
      <c r="C76" s="232"/>
      <c r="D76" s="96"/>
      <c r="E76" s="100"/>
      <c r="F76" s="12">
        <f>Staff!M121</f>
        <v>0</v>
      </c>
      <c r="G76" s="99">
        <v>0</v>
      </c>
      <c r="H76" s="11">
        <f t="shared" si="4"/>
        <v>0</v>
      </c>
      <c r="I76" s="199"/>
      <c r="J76" s="99"/>
      <c r="K76" s="11">
        <f t="shared" si="5"/>
        <v>0</v>
      </c>
      <c r="L76" s="170"/>
    </row>
    <row r="77" spans="1:12" hidden="1" outlineLevel="1" x14ac:dyDescent="0.2">
      <c r="A77" s="53"/>
      <c r="B77" s="231" t="str">
        <f>Staff!B82</f>
        <v>to be specified</v>
      </c>
      <c r="C77" s="232"/>
      <c r="D77" s="97"/>
      <c r="E77" s="100"/>
      <c r="F77" s="12">
        <f>Staff!M122</f>
        <v>0</v>
      </c>
      <c r="G77" s="99">
        <v>0</v>
      </c>
      <c r="H77" s="11">
        <f t="shared" si="4"/>
        <v>0</v>
      </c>
      <c r="I77" s="199"/>
      <c r="J77" s="99"/>
      <c r="K77" s="11">
        <f t="shared" si="5"/>
        <v>0</v>
      </c>
      <c r="L77" s="170"/>
    </row>
    <row r="78" spans="1:12" hidden="1" outlineLevel="1" x14ac:dyDescent="0.2">
      <c r="A78" s="53"/>
      <c r="B78" s="231" t="str">
        <f>Staff!B83</f>
        <v>to be specified</v>
      </c>
      <c r="C78" s="232"/>
      <c r="D78" s="97"/>
      <c r="E78" s="100"/>
      <c r="F78" s="12">
        <f>Staff!M123</f>
        <v>0</v>
      </c>
      <c r="G78" s="99">
        <v>0</v>
      </c>
      <c r="H78" s="11">
        <f t="shared" si="4"/>
        <v>0</v>
      </c>
      <c r="I78" s="199"/>
      <c r="J78" s="99"/>
      <c r="K78" s="11">
        <f t="shared" si="5"/>
        <v>0</v>
      </c>
      <c r="L78" s="170"/>
    </row>
    <row r="79" spans="1:12" hidden="1" outlineLevel="1" x14ac:dyDescent="0.2">
      <c r="A79" s="53"/>
      <c r="B79" s="231" t="str">
        <f>Staff!B84</f>
        <v>to be specified</v>
      </c>
      <c r="C79" s="232"/>
      <c r="D79" s="97"/>
      <c r="E79" s="100"/>
      <c r="F79" s="12">
        <f>Staff!M124</f>
        <v>0</v>
      </c>
      <c r="G79" s="99">
        <v>0</v>
      </c>
      <c r="H79" s="11">
        <f t="shared" si="4"/>
        <v>0</v>
      </c>
      <c r="I79" s="199"/>
      <c r="J79" s="99"/>
      <c r="K79" s="11">
        <f t="shared" si="5"/>
        <v>0</v>
      </c>
      <c r="L79" s="170"/>
    </row>
    <row r="80" spans="1:12" hidden="1" outlineLevel="1" x14ac:dyDescent="0.2">
      <c r="A80" s="53"/>
      <c r="B80" s="231" t="str">
        <f>Staff!B85</f>
        <v>to be specified</v>
      </c>
      <c r="C80" s="232"/>
      <c r="D80" s="97"/>
      <c r="E80" s="100"/>
      <c r="F80" s="10">
        <f>Staff!M85</f>
        <v>0</v>
      </c>
      <c r="G80" s="99">
        <v>0</v>
      </c>
      <c r="H80" s="11">
        <f t="shared" si="4"/>
        <v>0</v>
      </c>
      <c r="I80" s="199"/>
      <c r="J80" s="99"/>
      <c r="K80" s="11">
        <f t="shared" si="5"/>
        <v>0</v>
      </c>
      <c r="L80" s="170"/>
    </row>
    <row r="81" spans="1:12" hidden="1" outlineLevel="1" x14ac:dyDescent="0.2">
      <c r="A81" s="53"/>
      <c r="B81" s="231" t="str">
        <f>Staff!B86</f>
        <v>to be specified</v>
      </c>
      <c r="C81" s="232"/>
      <c r="D81" s="97"/>
      <c r="E81" s="100"/>
      <c r="F81" s="10">
        <f>Staff!M86</f>
        <v>0</v>
      </c>
      <c r="G81" s="99">
        <v>0</v>
      </c>
      <c r="H81" s="11">
        <f t="shared" si="4"/>
        <v>0</v>
      </c>
      <c r="I81" s="199"/>
      <c r="J81" s="99"/>
      <c r="K81" s="11">
        <f t="shared" si="5"/>
        <v>0</v>
      </c>
      <c r="L81" s="170"/>
    </row>
    <row r="82" spans="1:12" hidden="1" outlineLevel="1" x14ac:dyDescent="0.2">
      <c r="A82" s="53"/>
      <c r="B82" s="231" t="str">
        <f>Staff!B87</f>
        <v>to be specified</v>
      </c>
      <c r="C82" s="232"/>
      <c r="D82" s="97"/>
      <c r="E82" s="100"/>
      <c r="F82" s="10">
        <f>Staff!M87</f>
        <v>0</v>
      </c>
      <c r="G82" s="99">
        <v>0</v>
      </c>
      <c r="H82" s="11">
        <f t="shared" si="4"/>
        <v>0</v>
      </c>
      <c r="I82" s="199"/>
      <c r="J82" s="99"/>
      <c r="K82" s="11">
        <f t="shared" si="5"/>
        <v>0</v>
      </c>
      <c r="L82" s="170"/>
    </row>
    <row r="83" spans="1:12" hidden="1" outlineLevel="1" x14ac:dyDescent="0.2">
      <c r="A83" s="53"/>
      <c r="B83" s="231" t="str">
        <f>Staff!B88</f>
        <v>to be specified</v>
      </c>
      <c r="C83" s="232"/>
      <c r="D83" s="97"/>
      <c r="E83" s="100"/>
      <c r="F83" s="10">
        <f>Staff!M88</f>
        <v>0</v>
      </c>
      <c r="G83" s="99">
        <v>0</v>
      </c>
      <c r="H83" s="11">
        <f t="shared" si="4"/>
        <v>0</v>
      </c>
      <c r="I83" s="199"/>
      <c r="J83" s="99"/>
      <c r="K83" s="11">
        <f t="shared" si="5"/>
        <v>0</v>
      </c>
      <c r="L83" s="170"/>
    </row>
    <row r="84" spans="1:12" hidden="1" outlineLevel="1" x14ac:dyDescent="0.2">
      <c r="A84" s="53"/>
      <c r="B84" s="231" t="str">
        <f>Staff!B89</f>
        <v>to be specified</v>
      </c>
      <c r="C84" s="232"/>
      <c r="D84" s="96"/>
      <c r="E84" s="100"/>
      <c r="F84" s="10">
        <f>Staff!M89</f>
        <v>0</v>
      </c>
      <c r="G84" s="99">
        <v>0</v>
      </c>
      <c r="H84" s="11">
        <f t="shared" si="4"/>
        <v>0</v>
      </c>
      <c r="I84" s="199"/>
      <c r="J84" s="99"/>
      <c r="K84" s="11">
        <f t="shared" si="5"/>
        <v>0</v>
      </c>
      <c r="L84" s="170"/>
    </row>
    <row r="85" spans="1:12" hidden="1" outlineLevel="1" x14ac:dyDescent="0.2">
      <c r="A85" s="53"/>
      <c r="B85" s="231" t="str">
        <f>Staff!B90</f>
        <v>to be specified</v>
      </c>
      <c r="C85" s="232"/>
      <c r="D85" s="97"/>
      <c r="E85" s="100"/>
      <c r="F85" s="10">
        <f>Staff!M90</f>
        <v>0</v>
      </c>
      <c r="G85" s="99">
        <v>0</v>
      </c>
      <c r="H85" s="11">
        <f t="shared" si="4"/>
        <v>0</v>
      </c>
      <c r="I85" s="199"/>
      <c r="J85" s="99"/>
      <c r="K85" s="11">
        <f t="shared" si="5"/>
        <v>0</v>
      </c>
      <c r="L85" s="170"/>
    </row>
    <row r="86" spans="1:12" hidden="1" outlineLevel="1" x14ac:dyDescent="0.2">
      <c r="A86" s="53"/>
      <c r="B86" s="231" t="str">
        <f>Staff!B91</f>
        <v>to be specified</v>
      </c>
      <c r="C86" s="232"/>
      <c r="D86" s="97"/>
      <c r="E86" s="100"/>
      <c r="F86" s="10">
        <f>Staff!M91</f>
        <v>0</v>
      </c>
      <c r="G86" s="99">
        <v>0</v>
      </c>
      <c r="H86" s="11">
        <f t="shared" si="4"/>
        <v>0</v>
      </c>
      <c r="I86" s="199"/>
      <c r="J86" s="99"/>
      <c r="K86" s="11">
        <f t="shared" si="5"/>
        <v>0</v>
      </c>
      <c r="L86" s="170"/>
    </row>
    <row r="87" spans="1:12" hidden="1" outlineLevel="1" x14ac:dyDescent="0.2">
      <c r="A87" s="53"/>
      <c r="B87" s="231" t="str">
        <f>Staff!B92</f>
        <v>to be specified</v>
      </c>
      <c r="C87" s="232"/>
      <c r="D87" s="97"/>
      <c r="E87" s="100"/>
      <c r="F87" s="10">
        <f>Staff!M92</f>
        <v>0</v>
      </c>
      <c r="G87" s="99">
        <v>0</v>
      </c>
      <c r="H87" s="11">
        <f t="shared" si="4"/>
        <v>0</v>
      </c>
      <c r="I87" s="199"/>
      <c r="J87" s="99"/>
      <c r="K87" s="11">
        <f t="shared" si="5"/>
        <v>0</v>
      </c>
      <c r="L87" s="170"/>
    </row>
    <row r="88" spans="1:12" hidden="1" outlineLevel="1" x14ac:dyDescent="0.2">
      <c r="A88" s="53"/>
      <c r="B88" s="231" t="str">
        <f>Staff!B93</f>
        <v>to be specified</v>
      </c>
      <c r="C88" s="232"/>
      <c r="D88" s="97"/>
      <c r="E88" s="100"/>
      <c r="F88" s="10">
        <f>Staff!M93</f>
        <v>0</v>
      </c>
      <c r="G88" s="99">
        <v>0</v>
      </c>
      <c r="H88" s="11">
        <f t="shared" si="4"/>
        <v>0</v>
      </c>
      <c r="I88" s="199"/>
      <c r="J88" s="99"/>
      <c r="K88" s="11">
        <f t="shared" si="5"/>
        <v>0</v>
      </c>
      <c r="L88" s="170"/>
    </row>
    <row r="89" spans="1:12" hidden="1" outlineLevel="1" x14ac:dyDescent="0.2">
      <c r="A89" s="53"/>
      <c r="B89" s="231" t="str">
        <f>Staff!B94</f>
        <v>to be specified</v>
      </c>
      <c r="C89" s="232"/>
      <c r="D89" s="96"/>
      <c r="E89" s="100"/>
      <c r="F89" s="10">
        <f>Staff!M94</f>
        <v>0</v>
      </c>
      <c r="G89" s="99">
        <v>0</v>
      </c>
      <c r="H89" s="11">
        <f t="shared" si="4"/>
        <v>0</v>
      </c>
      <c r="I89" s="199"/>
      <c r="J89" s="99"/>
      <c r="K89" s="11">
        <f t="shared" si="5"/>
        <v>0</v>
      </c>
      <c r="L89" s="170"/>
    </row>
    <row r="90" spans="1:12" hidden="1" outlineLevel="1" x14ac:dyDescent="0.2">
      <c r="A90" s="53"/>
      <c r="B90" s="231" t="str">
        <f>Staff!B95</f>
        <v>to be specified</v>
      </c>
      <c r="C90" s="232"/>
      <c r="D90" s="96"/>
      <c r="E90" s="100"/>
      <c r="F90" s="10">
        <f>Staff!M95</f>
        <v>0</v>
      </c>
      <c r="G90" s="99">
        <v>0</v>
      </c>
      <c r="H90" s="11">
        <f t="shared" si="4"/>
        <v>0</v>
      </c>
      <c r="I90" s="199"/>
      <c r="J90" s="99"/>
      <c r="K90" s="11">
        <f t="shared" si="5"/>
        <v>0</v>
      </c>
      <c r="L90" s="170"/>
    </row>
    <row r="91" spans="1:12" hidden="1" outlineLevel="1" x14ac:dyDescent="0.2">
      <c r="A91" s="53"/>
      <c r="B91" s="231" t="str">
        <f>Staff!B96</f>
        <v>to be specified</v>
      </c>
      <c r="C91" s="232"/>
      <c r="D91" s="96"/>
      <c r="E91" s="100"/>
      <c r="F91" s="10">
        <f>Staff!M96</f>
        <v>0</v>
      </c>
      <c r="G91" s="99">
        <v>0</v>
      </c>
      <c r="H91" s="11">
        <f t="shared" si="4"/>
        <v>0</v>
      </c>
      <c r="I91" s="199"/>
      <c r="J91" s="99"/>
      <c r="K91" s="11">
        <f t="shared" si="5"/>
        <v>0</v>
      </c>
      <c r="L91" s="170"/>
    </row>
    <row r="92" spans="1:12" hidden="1" outlineLevel="1" x14ac:dyDescent="0.2">
      <c r="A92" s="53"/>
      <c r="B92" s="231" t="str">
        <f>Staff!B97</f>
        <v>to be specified</v>
      </c>
      <c r="C92" s="232"/>
      <c r="D92" s="96"/>
      <c r="E92" s="100"/>
      <c r="F92" s="10">
        <f>Staff!M97</f>
        <v>0</v>
      </c>
      <c r="G92" s="99">
        <v>0</v>
      </c>
      <c r="H92" s="11">
        <f t="shared" si="4"/>
        <v>0</v>
      </c>
      <c r="I92" s="199"/>
      <c r="J92" s="99"/>
      <c r="K92" s="11">
        <f t="shared" si="5"/>
        <v>0</v>
      </c>
      <c r="L92" s="170"/>
    </row>
    <row r="93" spans="1:12" hidden="1" outlineLevel="1" x14ac:dyDescent="0.2">
      <c r="A93" s="53"/>
      <c r="B93" s="231" t="str">
        <f>Staff!B98</f>
        <v>to be specified</v>
      </c>
      <c r="C93" s="232"/>
      <c r="D93" s="96"/>
      <c r="E93" s="100"/>
      <c r="F93" s="10">
        <f>Staff!M133</f>
        <v>0</v>
      </c>
      <c r="G93" s="99">
        <v>0</v>
      </c>
      <c r="H93" s="11">
        <f t="shared" si="4"/>
        <v>0</v>
      </c>
      <c r="I93" s="199"/>
      <c r="J93" s="99"/>
      <c r="K93" s="11">
        <f t="shared" si="5"/>
        <v>0</v>
      </c>
      <c r="L93" s="170"/>
    </row>
    <row r="94" spans="1:12" hidden="1" outlineLevel="1" x14ac:dyDescent="0.2">
      <c r="A94" s="53"/>
      <c r="B94" s="231" t="str">
        <f>Staff!B99</f>
        <v>to be specified</v>
      </c>
      <c r="C94" s="232"/>
      <c r="D94" s="96"/>
      <c r="E94" s="100"/>
      <c r="F94" s="12">
        <f>Staff!M139</f>
        <v>0</v>
      </c>
      <c r="G94" s="99">
        <v>0</v>
      </c>
      <c r="H94" s="11">
        <f t="shared" si="4"/>
        <v>0</v>
      </c>
      <c r="I94" s="199"/>
      <c r="J94" s="99"/>
      <c r="K94" s="11">
        <f t="shared" si="5"/>
        <v>0</v>
      </c>
      <c r="L94" s="170"/>
    </row>
    <row r="95" spans="1:12" hidden="1" outlineLevel="1" x14ac:dyDescent="0.2">
      <c r="A95" s="53"/>
      <c r="B95" s="231" t="str">
        <f>Staff!B100</f>
        <v>to be specified</v>
      </c>
      <c r="C95" s="232"/>
      <c r="D95" s="97"/>
      <c r="E95" s="100"/>
      <c r="F95" s="12">
        <f>Staff!M140</f>
        <v>0</v>
      </c>
      <c r="G95" s="99">
        <v>0</v>
      </c>
      <c r="H95" s="11">
        <f t="shared" si="4"/>
        <v>0</v>
      </c>
      <c r="I95" s="199"/>
      <c r="J95" s="99"/>
      <c r="K95" s="11">
        <f t="shared" si="5"/>
        <v>0</v>
      </c>
      <c r="L95" s="170"/>
    </row>
    <row r="96" spans="1:12" hidden="1" outlineLevel="1" x14ac:dyDescent="0.2">
      <c r="A96" s="53"/>
      <c r="B96" s="231" t="str">
        <f>Staff!B101</f>
        <v>to be specified</v>
      </c>
      <c r="C96" s="232"/>
      <c r="D96" s="97"/>
      <c r="E96" s="100"/>
      <c r="F96" s="12">
        <f>Staff!M141</f>
        <v>0</v>
      </c>
      <c r="G96" s="99">
        <v>0</v>
      </c>
      <c r="H96" s="11">
        <f t="shared" si="4"/>
        <v>0</v>
      </c>
      <c r="I96" s="199"/>
      <c r="J96" s="99"/>
      <c r="K96" s="11">
        <f t="shared" si="5"/>
        <v>0</v>
      </c>
      <c r="L96" s="170"/>
    </row>
    <row r="97" spans="1:12" hidden="1" outlineLevel="1" x14ac:dyDescent="0.2">
      <c r="A97" s="53"/>
      <c r="B97" s="231" t="str">
        <f>Staff!B102</f>
        <v>to be specified</v>
      </c>
      <c r="C97" s="232"/>
      <c r="D97" s="97"/>
      <c r="E97" s="100"/>
      <c r="F97" s="12">
        <f>Staff!M142</f>
        <v>0</v>
      </c>
      <c r="G97" s="99">
        <v>0</v>
      </c>
      <c r="H97" s="11">
        <f t="shared" si="4"/>
        <v>0</v>
      </c>
      <c r="I97" s="199"/>
      <c r="J97" s="99"/>
      <c r="K97" s="11">
        <f t="shared" si="5"/>
        <v>0</v>
      </c>
      <c r="L97" s="170"/>
    </row>
    <row r="98" spans="1:12" hidden="1" outlineLevel="1" x14ac:dyDescent="0.2">
      <c r="A98" s="53"/>
      <c r="B98" s="231" t="str">
        <f>Staff!B103</f>
        <v>to be specified</v>
      </c>
      <c r="C98" s="232"/>
      <c r="D98" s="97"/>
      <c r="E98" s="100"/>
      <c r="F98" s="12">
        <f>Staff!M143</f>
        <v>0</v>
      </c>
      <c r="G98" s="99">
        <v>0</v>
      </c>
      <c r="H98" s="11">
        <f t="shared" si="4"/>
        <v>0</v>
      </c>
      <c r="I98" s="199"/>
      <c r="J98" s="99"/>
      <c r="K98" s="11">
        <f t="shared" si="5"/>
        <v>0</v>
      </c>
      <c r="L98" s="170"/>
    </row>
    <row r="99" spans="1:12" hidden="1" outlineLevel="1" x14ac:dyDescent="0.2">
      <c r="A99" s="53"/>
      <c r="B99" s="231" t="str">
        <f>Staff!B104</f>
        <v>to be specified</v>
      </c>
      <c r="C99" s="232"/>
      <c r="D99" s="96"/>
      <c r="E99" s="100"/>
      <c r="F99" s="10">
        <f>Staff!M104</f>
        <v>0</v>
      </c>
      <c r="G99" s="99">
        <v>0</v>
      </c>
      <c r="H99" s="11">
        <f t="shared" ref="H99:H105" si="6">F99-G99</f>
        <v>0</v>
      </c>
      <c r="I99" s="199"/>
      <c r="J99" s="99"/>
      <c r="K99" s="11">
        <f t="shared" si="5"/>
        <v>0</v>
      </c>
      <c r="L99" s="170"/>
    </row>
    <row r="100" spans="1:12" hidden="1" outlineLevel="1" x14ac:dyDescent="0.2">
      <c r="A100" s="53"/>
      <c r="B100" s="231" t="str">
        <f>Staff!B105</f>
        <v>to be specified</v>
      </c>
      <c r="C100" s="232"/>
      <c r="D100" s="96"/>
      <c r="E100" s="100"/>
      <c r="F100" s="10">
        <f>Staff!M140</f>
        <v>0</v>
      </c>
      <c r="G100" s="99">
        <v>0</v>
      </c>
      <c r="H100" s="11">
        <f t="shared" si="6"/>
        <v>0</v>
      </c>
      <c r="I100" s="199"/>
      <c r="J100" s="99"/>
      <c r="K100" s="11">
        <f t="shared" si="5"/>
        <v>0</v>
      </c>
      <c r="L100" s="170"/>
    </row>
    <row r="101" spans="1:12" hidden="1" outlineLevel="1" x14ac:dyDescent="0.2">
      <c r="A101" s="53"/>
      <c r="B101" s="231" t="str">
        <f>Staff!B106</f>
        <v>to be specified</v>
      </c>
      <c r="C101" s="232"/>
      <c r="D101" s="96"/>
      <c r="E101" s="100"/>
      <c r="F101" s="12">
        <f>Staff!M146</f>
        <v>0</v>
      </c>
      <c r="G101" s="99">
        <v>0</v>
      </c>
      <c r="H101" s="11">
        <f t="shared" si="6"/>
        <v>0</v>
      </c>
      <c r="I101" s="199"/>
      <c r="J101" s="99"/>
      <c r="K101" s="11">
        <f t="shared" si="5"/>
        <v>0</v>
      </c>
      <c r="L101" s="170"/>
    </row>
    <row r="102" spans="1:12" hidden="1" outlineLevel="1" x14ac:dyDescent="0.2">
      <c r="A102" s="53"/>
      <c r="B102" s="231" t="str">
        <f>Staff!B107</f>
        <v>to be specified</v>
      </c>
      <c r="C102" s="232"/>
      <c r="D102" s="97"/>
      <c r="E102" s="100"/>
      <c r="F102" s="12">
        <f>Staff!M147</f>
        <v>0</v>
      </c>
      <c r="G102" s="99">
        <v>0</v>
      </c>
      <c r="H102" s="11">
        <f t="shared" si="6"/>
        <v>0</v>
      </c>
      <c r="I102" s="199"/>
      <c r="J102" s="99"/>
      <c r="K102" s="11">
        <f t="shared" si="5"/>
        <v>0</v>
      </c>
      <c r="L102" s="170"/>
    </row>
    <row r="103" spans="1:12" hidden="1" outlineLevel="1" x14ac:dyDescent="0.2">
      <c r="A103" s="53"/>
      <c r="B103" s="231" t="str">
        <f>Staff!B108</f>
        <v>to be specified</v>
      </c>
      <c r="C103" s="232"/>
      <c r="D103" s="97"/>
      <c r="E103" s="100"/>
      <c r="F103" s="12">
        <f>Staff!M148</f>
        <v>0</v>
      </c>
      <c r="G103" s="99">
        <v>0</v>
      </c>
      <c r="H103" s="11">
        <f t="shared" si="6"/>
        <v>0</v>
      </c>
      <c r="I103" s="199"/>
      <c r="J103" s="99"/>
      <c r="K103" s="11">
        <f t="shared" si="5"/>
        <v>0</v>
      </c>
      <c r="L103" s="170"/>
    </row>
    <row r="104" spans="1:12" hidden="1" outlineLevel="1" x14ac:dyDescent="0.2">
      <c r="A104" s="53"/>
      <c r="B104" s="231" t="str">
        <f>Staff!B109</f>
        <v>to be specified</v>
      </c>
      <c r="C104" s="232"/>
      <c r="D104" s="97"/>
      <c r="E104" s="100"/>
      <c r="F104" s="12">
        <f>Staff!M149</f>
        <v>0</v>
      </c>
      <c r="G104" s="99">
        <v>0</v>
      </c>
      <c r="H104" s="11">
        <f t="shared" si="6"/>
        <v>0</v>
      </c>
      <c r="I104" s="199"/>
      <c r="J104" s="99"/>
      <c r="K104" s="11">
        <f t="shared" si="5"/>
        <v>0</v>
      </c>
      <c r="L104" s="170"/>
    </row>
    <row r="105" spans="1:12" hidden="1" outlineLevel="1" x14ac:dyDescent="0.2">
      <c r="A105" s="53"/>
      <c r="B105" s="231" t="str">
        <f>Staff!B110</f>
        <v>to be specified</v>
      </c>
      <c r="C105" s="232"/>
      <c r="D105" s="97"/>
      <c r="E105" s="100"/>
      <c r="F105" s="12">
        <f>Staff!M150</f>
        <v>0</v>
      </c>
      <c r="G105" s="99">
        <v>0</v>
      </c>
      <c r="H105" s="11">
        <f t="shared" si="6"/>
        <v>0</v>
      </c>
      <c r="I105" s="199"/>
      <c r="J105" s="99"/>
      <c r="K105" s="11">
        <f t="shared" si="5"/>
        <v>0</v>
      </c>
      <c r="L105" s="170"/>
    </row>
    <row r="106" spans="1:12" ht="15" collapsed="1" thickBot="1" x14ac:dyDescent="0.25">
      <c r="A106" s="53"/>
      <c r="B106" s="266" t="str">
        <f>Staff!B111</f>
        <v>to be specified</v>
      </c>
      <c r="C106" s="267"/>
      <c r="D106" s="98"/>
      <c r="E106" s="100"/>
      <c r="F106" s="12">
        <f>Staff!M111</f>
        <v>0</v>
      </c>
      <c r="G106" s="99">
        <v>0</v>
      </c>
      <c r="H106" s="11">
        <f t="shared" si="0"/>
        <v>0</v>
      </c>
      <c r="I106" s="200"/>
      <c r="J106" s="99"/>
      <c r="K106" s="11">
        <f t="shared" si="5"/>
        <v>0</v>
      </c>
      <c r="L106" s="170"/>
    </row>
    <row r="107" spans="1:12" ht="15.75" thickBot="1" x14ac:dyDescent="0.3">
      <c r="A107" s="53"/>
      <c r="B107" s="68"/>
      <c r="C107" s="69"/>
      <c r="D107" s="70"/>
      <c r="E107" s="17"/>
      <c r="F107" s="13">
        <f>SUM(F7:F106)</f>
        <v>0</v>
      </c>
      <c r="G107" s="14">
        <f>SUM(G7:G106)</f>
        <v>0</v>
      </c>
      <c r="H107" s="14">
        <f>SUM(H7:H106)</f>
        <v>0</v>
      </c>
      <c r="I107" s="13"/>
      <c r="J107" s="13">
        <f>SUM(J7:J106)</f>
        <v>0</v>
      </c>
      <c r="K107" s="14">
        <f>SUM(K7:K106)</f>
        <v>0</v>
      </c>
      <c r="L107" s="170"/>
    </row>
    <row r="108" spans="1:12" ht="15" x14ac:dyDescent="0.25">
      <c r="A108" s="53"/>
      <c r="B108" s="172"/>
      <c r="C108" s="172"/>
      <c r="D108" s="173"/>
      <c r="E108" s="174"/>
      <c r="F108" s="174"/>
      <c r="G108" s="175"/>
      <c r="H108" s="175"/>
      <c r="K108" s="175"/>
      <c r="L108" s="170"/>
    </row>
    <row r="109" spans="1:12" ht="15" thickBot="1" x14ac:dyDescent="0.25">
      <c r="A109" s="53"/>
      <c r="B109" s="166"/>
      <c r="C109" s="166"/>
      <c r="D109" s="166"/>
      <c r="E109" s="166"/>
      <c r="F109" s="169"/>
      <c r="G109" s="54"/>
      <c r="H109" s="54"/>
      <c r="K109" s="54"/>
      <c r="L109" s="170"/>
    </row>
    <row r="110" spans="1:12" ht="15.75" customHeight="1" thickBot="1" x14ac:dyDescent="0.25">
      <c r="A110" s="53"/>
      <c r="B110" s="261" t="s">
        <v>21</v>
      </c>
      <c r="C110" s="265"/>
      <c r="D110" s="125"/>
      <c r="E110" s="125"/>
      <c r="F110" s="57"/>
      <c r="G110" s="58"/>
      <c r="H110" s="59"/>
      <c r="I110" s="59"/>
      <c r="J110" s="59"/>
      <c r="K110" s="59"/>
      <c r="L110" s="170"/>
    </row>
    <row r="111" spans="1:12" ht="30.75" thickBot="1" x14ac:dyDescent="0.3">
      <c r="A111" s="53"/>
      <c r="B111" s="259"/>
      <c r="C111" s="260"/>
      <c r="D111" s="260"/>
      <c r="E111" s="171"/>
      <c r="F111" s="60" t="s">
        <v>15</v>
      </c>
      <c r="G111" s="61" t="s">
        <v>16</v>
      </c>
      <c r="H111" s="62" t="s">
        <v>17</v>
      </c>
      <c r="I111" s="62" t="s">
        <v>163</v>
      </c>
      <c r="J111" s="62" t="s">
        <v>166</v>
      </c>
      <c r="K111" s="273" t="s">
        <v>167</v>
      </c>
      <c r="L111" s="170"/>
    </row>
    <row r="112" spans="1:12" ht="15.75" thickBot="1" x14ac:dyDescent="0.3">
      <c r="A112" s="53"/>
      <c r="B112" s="261" t="s">
        <v>112</v>
      </c>
      <c r="C112" s="262"/>
      <c r="D112" s="56" t="s">
        <v>160</v>
      </c>
      <c r="E112" s="64" t="s">
        <v>20</v>
      </c>
      <c r="F112" s="71"/>
      <c r="G112" s="72"/>
      <c r="H112" s="73"/>
      <c r="I112" s="67"/>
      <c r="J112" s="67"/>
      <c r="K112" s="73"/>
      <c r="L112" s="170"/>
    </row>
    <row r="113" spans="1:12" x14ac:dyDescent="0.2">
      <c r="A113" s="53"/>
      <c r="B113" s="263"/>
      <c r="C113" s="264"/>
      <c r="D113" s="97"/>
      <c r="E113" s="100"/>
      <c r="F113" s="101">
        <v>0</v>
      </c>
      <c r="G113" s="102">
        <v>0</v>
      </c>
      <c r="H113" s="11">
        <f>F113-G113</f>
        <v>0</v>
      </c>
      <c r="I113" s="198"/>
      <c r="J113" s="101"/>
      <c r="K113" s="11">
        <f>+H113-J113</f>
        <v>0</v>
      </c>
      <c r="L113" s="170"/>
    </row>
    <row r="114" spans="1:12" x14ac:dyDescent="0.2">
      <c r="A114" s="53"/>
      <c r="B114" s="230"/>
      <c r="C114" s="229"/>
      <c r="D114" s="97"/>
      <c r="E114" s="100"/>
      <c r="F114" s="101">
        <v>0</v>
      </c>
      <c r="G114" s="102">
        <v>0</v>
      </c>
      <c r="H114" s="11">
        <f t="shared" ref="H114:H126" si="7">F114-G114</f>
        <v>0</v>
      </c>
      <c r="I114" s="199"/>
      <c r="J114" s="101"/>
      <c r="K114" s="11">
        <f t="shared" ref="K114:K140" si="8">+H114-J114</f>
        <v>0</v>
      </c>
      <c r="L114" s="170"/>
    </row>
    <row r="115" spans="1:12" x14ac:dyDescent="0.2">
      <c r="A115" s="53"/>
      <c r="B115" s="230" t="s">
        <v>22</v>
      </c>
      <c r="C115" s="229"/>
      <c r="D115" s="97"/>
      <c r="E115" s="100"/>
      <c r="F115" s="101">
        <v>0</v>
      </c>
      <c r="G115" s="102">
        <v>0</v>
      </c>
      <c r="H115" s="11">
        <f t="shared" si="7"/>
        <v>0</v>
      </c>
      <c r="I115" s="199"/>
      <c r="J115" s="101"/>
      <c r="K115" s="11">
        <f t="shared" si="8"/>
        <v>0</v>
      </c>
      <c r="L115" s="170"/>
    </row>
    <row r="116" spans="1:12" x14ac:dyDescent="0.2">
      <c r="A116" s="53"/>
      <c r="B116" s="230" t="s">
        <v>22</v>
      </c>
      <c r="C116" s="229"/>
      <c r="D116" s="97"/>
      <c r="E116" s="100"/>
      <c r="F116" s="101">
        <v>0</v>
      </c>
      <c r="G116" s="102">
        <v>0</v>
      </c>
      <c r="H116" s="11">
        <f t="shared" si="7"/>
        <v>0</v>
      </c>
      <c r="I116" s="199"/>
      <c r="J116" s="101"/>
      <c r="K116" s="11">
        <f t="shared" si="8"/>
        <v>0</v>
      </c>
      <c r="L116" s="170"/>
    </row>
    <row r="117" spans="1:12" x14ac:dyDescent="0.2">
      <c r="A117" s="53"/>
      <c r="B117" s="230" t="s">
        <v>22</v>
      </c>
      <c r="C117" s="229"/>
      <c r="D117" s="97"/>
      <c r="E117" s="100"/>
      <c r="F117" s="101">
        <v>0</v>
      </c>
      <c r="G117" s="102">
        <v>0</v>
      </c>
      <c r="H117" s="11">
        <f t="shared" si="7"/>
        <v>0</v>
      </c>
      <c r="I117" s="199"/>
      <c r="J117" s="101"/>
      <c r="K117" s="11">
        <f t="shared" si="8"/>
        <v>0</v>
      </c>
      <c r="L117" s="170"/>
    </row>
    <row r="118" spans="1:12" x14ac:dyDescent="0.2">
      <c r="A118" s="53"/>
      <c r="B118" s="230" t="s">
        <v>22</v>
      </c>
      <c r="C118" s="229"/>
      <c r="D118" s="97"/>
      <c r="E118" s="100"/>
      <c r="F118" s="101">
        <v>0</v>
      </c>
      <c r="G118" s="102">
        <v>0</v>
      </c>
      <c r="H118" s="11">
        <f t="shared" si="7"/>
        <v>0</v>
      </c>
      <c r="I118" s="199"/>
      <c r="J118" s="101"/>
      <c r="K118" s="11">
        <f t="shared" si="8"/>
        <v>0</v>
      </c>
      <c r="L118" s="170"/>
    </row>
    <row r="119" spans="1:12" x14ac:dyDescent="0.2">
      <c r="A119" s="53"/>
      <c r="B119" s="230" t="s">
        <v>22</v>
      </c>
      <c r="C119" s="229"/>
      <c r="D119" s="97"/>
      <c r="E119" s="100"/>
      <c r="F119" s="101">
        <v>0</v>
      </c>
      <c r="G119" s="102">
        <v>0</v>
      </c>
      <c r="H119" s="11">
        <f t="shared" si="7"/>
        <v>0</v>
      </c>
      <c r="I119" s="199"/>
      <c r="J119" s="101"/>
      <c r="K119" s="11">
        <f t="shared" si="8"/>
        <v>0</v>
      </c>
      <c r="L119" s="170"/>
    </row>
    <row r="120" spans="1:12" x14ac:dyDescent="0.2">
      <c r="A120" s="53"/>
      <c r="B120" s="230" t="s">
        <v>22</v>
      </c>
      <c r="C120" s="229"/>
      <c r="D120" s="97"/>
      <c r="E120" s="100"/>
      <c r="F120" s="101">
        <v>0</v>
      </c>
      <c r="G120" s="102">
        <v>0</v>
      </c>
      <c r="H120" s="11">
        <f t="shared" si="7"/>
        <v>0</v>
      </c>
      <c r="I120" s="199"/>
      <c r="J120" s="101"/>
      <c r="K120" s="11">
        <f t="shared" si="8"/>
        <v>0</v>
      </c>
      <c r="L120" s="170"/>
    </row>
    <row r="121" spans="1:12" x14ac:dyDescent="0.2">
      <c r="A121" s="53"/>
      <c r="B121" s="230" t="s">
        <v>22</v>
      </c>
      <c r="C121" s="229"/>
      <c r="D121" s="97"/>
      <c r="E121" s="100"/>
      <c r="F121" s="101">
        <v>0</v>
      </c>
      <c r="G121" s="102">
        <v>0</v>
      </c>
      <c r="H121" s="11">
        <f t="shared" si="7"/>
        <v>0</v>
      </c>
      <c r="I121" s="199"/>
      <c r="J121" s="101"/>
      <c r="K121" s="11">
        <f t="shared" si="8"/>
        <v>0</v>
      </c>
      <c r="L121" s="170"/>
    </row>
    <row r="122" spans="1:12" x14ac:dyDescent="0.2">
      <c r="A122" s="53"/>
      <c r="B122" s="230" t="s">
        <v>22</v>
      </c>
      <c r="C122" s="229"/>
      <c r="D122" s="97"/>
      <c r="E122" s="100"/>
      <c r="F122" s="101">
        <v>0</v>
      </c>
      <c r="G122" s="102">
        <v>0</v>
      </c>
      <c r="H122" s="11">
        <f t="shared" si="7"/>
        <v>0</v>
      </c>
      <c r="I122" s="199"/>
      <c r="J122" s="101"/>
      <c r="K122" s="11">
        <f t="shared" si="8"/>
        <v>0</v>
      </c>
      <c r="L122" s="170"/>
    </row>
    <row r="123" spans="1:12" x14ac:dyDescent="0.2">
      <c r="A123" s="53"/>
      <c r="B123" s="230" t="s">
        <v>22</v>
      </c>
      <c r="C123" s="229"/>
      <c r="D123" s="97"/>
      <c r="E123" s="100"/>
      <c r="F123" s="101">
        <v>0</v>
      </c>
      <c r="G123" s="102">
        <v>0</v>
      </c>
      <c r="H123" s="11">
        <f t="shared" si="7"/>
        <v>0</v>
      </c>
      <c r="I123" s="199"/>
      <c r="J123" s="101"/>
      <c r="K123" s="11">
        <f t="shared" si="8"/>
        <v>0</v>
      </c>
      <c r="L123" s="170"/>
    </row>
    <row r="124" spans="1:12" x14ac:dyDescent="0.2">
      <c r="A124" s="53"/>
      <c r="B124" s="230" t="s">
        <v>22</v>
      </c>
      <c r="C124" s="229"/>
      <c r="D124" s="97"/>
      <c r="E124" s="100"/>
      <c r="F124" s="101">
        <v>0</v>
      </c>
      <c r="G124" s="102">
        <v>0</v>
      </c>
      <c r="H124" s="11">
        <f t="shared" si="7"/>
        <v>0</v>
      </c>
      <c r="I124" s="199"/>
      <c r="J124" s="101"/>
      <c r="K124" s="11">
        <f t="shared" si="8"/>
        <v>0</v>
      </c>
      <c r="L124" s="170"/>
    </row>
    <row r="125" spans="1:12" x14ac:dyDescent="0.2">
      <c r="A125" s="53"/>
      <c r="B125" s="230" t="s">
        <v>22</v>
      </c>
      <c r="C125" s="229"/>
      <c r="D125" s="97"/>
      <c r="E125" s="100"/>
      <c r="F125" s="101">
        <v>0</v>
      </c>
      <c r="G125" s="102">
        <v>0</v>
      </c>
      <c r="H125" s="11">
        <f t="shared" si="7"/>
        <v>0</v>
      </c>
      <c r="I125" s="199"/>
      <c r="J125" s="101"/>
      <c r="K125" s="11">
        <f t="shared" si="8"/>
        <v>0</v>
      </c>
      <c r="L125" s="170"/>
    </row>
    <row r="126" spans="1:12" hidden="1" outlineLevel="1" x14ac:dyDescent="0.2">
      <c r="A126" s="53"/>
      <c r="B126" s="230" t="s">
        <v>22</v>
      </c>
      <c r="C126" s="229"/>
      <c r="D126" s="97"/>
      <c r="E126" s="100"/>
      <c r="F126" s="101">
        <v>0</v>
      </c>
      <c r="G126" s="102">
        <v>0</v>
      </c>
      <c r="H126" s="11">
        <f t="shared" si="7"/>
        <v>0</v>
      </c>
      <c r="I126" s="199"/>
      <c r="J126" s="101"/>
      <c r="K126" s="11">
        <f t="shared" si="8"/>
        <v>0</v>
      </c>
      <c r="L126" s="170"/>
    </row>
    <row r="127" spans="1:12" hidden="1" outlineLevel="1" x14ac:dyDescent="0.2">
      <c r="A127" s="53"/>
      <c r="B127" s="230"/>
      <c r="C127" s="229"/>
      <c r="D127" s="97"/>
      <c r="E127" s="100"/>
      <c r="F127" s="101">
        <v>0</v>
      </c>
      <c r="G127" s="102">
        <v>0</v>
      </c>
      <c r="H127" s="11">
        <f t="shared" ref="H127:H140" si="9">F127-G127</f>
        <v>0</v>
      </c>
      <c r="I127" s="199"/>
      <c r="J127" s="101"/>
      <c r="K127" s="11">
        <f t="shared" si="8"/>
        <v>0</v>
      </c>
      <c r="L127" s="170"/>
    </row>
    <row r="128" spans="1:12" hidden="1" outlineLevel="1" x14ac:dyDescent="0.2">
      <c r="A128" s="53"/>
      <c r="B128" s="230" t="s">
        <v>22</v>
      </c>
      <c r="C128" s="229"/>
      <c r="D128" s="97"/>
      <c r="E128" s="100"/>
      <c r="F128" s="101">
        <v>0</v>
      </c>
      <c r="G128" s="102">
        <v>0</v>
      </c>
      <c r="H128" s="11">
        <f t="shared" si="9"/>
        <v>0</v>
      </c>
      <c r="I128" s="199"/>
      <c r="J128" s="101"/>
      <c r="K128" s="11">
        <f t="shared" si="8"/>
        <v>0</v>
      </c>
      <c r="L128" s="170"/>
    </row>
    <row r="129" spans="1:12" hidden="1" outlineLevel="1" x14ac:dyDescent="0.2">
      <c r="A129" s="53"/>
      <c r="B129" s="230" t="s">
        <v>22</v>
      </c>
      <c r="C129" s="229"/>
      <c r="D129" s="97"/>
      <c r="E129" s="100"/>
      <c r="F129" s="101">
        <v>0</v>
      </c>
      <c r="G129" s="102">
        <v>0</v>
      </c>
      <c r="H129" s="11">
        <f t="shared" si="9"/>
        <v>0</v>
      </c>
      <c r="I129" s="199"/>
      <c r="J129" s="101"/>
      <c r="K129" s="11">
        <f t="shared" si="8"/>
        <v>0</v>
      </c>
      <c r="L129" s="170"/>
    </row>
    <row r="130" spans="1:12" hidden="1" outlineLevel="1" x14ac:dyDescent="0.2">
      <c r="A130" s="53"/>
      <c r="B130" s="230" t="s">
        <v>22</v>
      </c>
      <c r="C130" s="229"/>
      <c r="D130" s="97"/>
      <c r="E130" s="100"/>
      <c r="F130" s="101">
        <v>0</v>
      </c>
      <c r="G130" s="102">
        <v>0</v>
      </c>
      <c r="H130" s="11">
        <f t="shared" si="9"/>
        <v>0</v>
      </c>
      <c r="I130" s="199"/>
      <c r="J130" s="101"/>
      <c r="K130" s="11">
        <f t="shared" si="8"/>
        <v>0</v>
      </c>
      <c r="L130" s="170"/>
    </row>
    <row r="131" spans="1:12" hidden="1" outlineLevel="1" x14ac:dyDescent="0.2">
      <c r="A131" s="53"/>
      <c r="B131" s="230" t="s">
        <v>22</v>
      </c>
      <c r="C131" s="229"/>
      <c r="D131" s="97"/>
      <c r="E131" s="100"/>
      <c r="F131" s="101">
        <v>0</v>
      </c>
      <c r="G131" s="102">
        <v>0</v>
      </c>
      <c r="H131" s="11">
        <f t="shared" si="9"/>
        <v>0</v>
      </c>
      <c r="I131" s="199"/>
      <c r="J131" s="101"/>
      <c r="K131" s="11">
        <f t="shared" si="8"/>
        <v>0</v>
      </c>
      <c r="L131" s="170"/>
    </row>
    <row r="132" spans="1:12" hidden="1" outlineLevel="1" x14ac:dyDescent="0.2">
      <c r="A132" s="53"/>
      <c r="B132" s="230" t="s">
        <v>22</v>
      </c>
      <c r="C132" s="229"/>
      <c r="D132" s="97"/>
      <c r="E132" s="100"/>
      <c r="F132" s="101">
        <v>0</v>
      </c>
      <c r="G132" s="102">
        <v>0</v>
      </c>
      <c r="H132" s="11">
        <f t="shared" si="9"/>
        <v>0</v>
      </c>
      <c r="I132" s="199"/>
      <c r="J132" s="101"/>
      <c r="K132" s="11">
        <f t="shared" si="8"/>
        <v>0</v>
      </c>
      <c r="L132" s="170"/>
    </row>
    <row r="133" spans="1:12" hidden="1" outlineLevel="1" x14ac:dyDescent="0.2">
      <c r="A133" s="53"/>
      <c r="B133" s="230" t="s">
        <v>22</v>
      </c>
      <c r="C133" s="229"/>
      <c r="D133" s="97"/>
      <c r="E133" s="100"/>
      <c r="F133" s="101">
        <v>0</v>
      </c>
      <c r="G133" s="102">
        <v>0</v>
      </c>
      <c r="H133" s="11">
        <f t="shared" si="9"/>
        <v>0</v>
      </c>
      <c r="I133" s="199"/>
      <c r="J133" s="101"/>
      <c r="K133" s="11">
        <f t="shared" si="8"/>
        <v>0</v>
      </c>
      <c r="L133" s="170"/>
    </row>
    <row r="134" spans="1:12" hidden="1" outlineLevel="1" x14ac:dyDescent="0.2">
      <c r="A134" s="53"/>
      <c r="B134" s="230" t="s">
        <v>22</v>
      </c>
      <c r="C134" s="229"/>
      <c r="D134" s="97"/>
      <c r="E134" s="100"/>
      <c r="F134" s="101">
        <v>0</v>
      </c>
      <c r="G134" s="102">
        <v>0</v>
      </c>
      <c r="H134" s="11">
        <f t="shared" si="9"/>
        <v>0</v>
      </c>
      <c r="I134" s="199"/>
      <c r="J134" s="101"/>
      <c r="K134" s="11">
        <f t="shared" si="8"/>
        <v>0</v>
      </c>
      <c r="L134" s="170"/>
    </row>
    <row r="135" spans="1:12" hidden="1" outlineLevel="1" x14ac:dyDescent="0.2">
      <c r="A135" s="53"/>
      <c r="B135" s="230" t="s">
        <v>22</v>
      </c>
      <c r="C135" s="229"/>
      <c r="D135" s="97"/>
      <c r="E135" s="100"/>
      <c r="F135" s="101">
        <v>0</v>
      </c>
      <c r="G135" s="102">
        <v>0</v>
      </c>
      <c r="H135" s="11">
        <f t="shared" si="9"/>
        <v>0</v>
      </c>
      <c r="I135" s="199"/>
      <c r="J135" s="101"/>
      <c r="K135" s="11">
        <f t="shared" si="8"/>
        <v>0</v>
      </c>
      <c r="L135" s="170"/>
    </row>
    <row r="136" spans="1:12" hidden="1" outlineLevel="1" x14ac:dyDescent="0.2">
      <c r="A136" s="53"/>
      <c r="B136" s="230" t="s">
        <v>22</v>
      </c>
      <c r="C136" s="229"/>
      <c r="D136" s="97"/>
      <c r="E136" s="100"/>
      <c r="F136" s="101">
        <v>0</v>
      </c>
      <c r="G136" s="102">
        <v>0</v>
      </c>
      <c r="H136" s="11">
        <f t="shared" si="9"/>
        <v>0</v>
      </c>
      <c r="I136" s="199"/>
      <c r="J136" s="101"/>
      <c r="K136" s="11">
        <f t="shared" si="8"/>
        <v>0</v>
      </c>
      <c r="L136" s="170"/>
    </row>
    <row r="137" spans="1:12" hidden="1" outlineLevel="1" x14ac:dyDescent="0.2">
      <c r="A137" s="53"/>
      <c r="B137" s="230" t="s">
        <v>22</v>
      </c>
      <c r="C137" s="229"/>
      <c r="D137" s="97"/>
      <c r="E137" s="100"/>
      <c r="F137" s="101">
        <v>0</v>
      </c>
      <c r="G137" s="102">
        <v>0</v>
      </c>
      <c r="H137" s="11">
        <f t="shared" si="9"/>
        <v>0</v>
      </c>
      <c r="I137" s="199"/>
      <c r="J137" s="101"/>
      <c r="K137" s="11">
        <f t="shared" si="8"/>
        <v>0</v>
      </c>
      <c r="L137" s="170"/>
    </row>
    <row r="138" spans="1:12" hidden="1" outlineLevel="1" x14ac:dyDescent="0.2">
      <c r="A138" s="53"/>
      <c r="B138" s="230" t="s">
        <v>22</v>
      </c>
      <c r="C138" s="229"/>
      <c r="D138" s="97"/>
      <c r="E138" s="100"/>
      <c r="F138" s="101">
        <v>0</v>
      </c>
      <c r="G138" s="102">
        <v>0</v>
      </c>
      <c r="H138" s="11">
        <f t="shared" si="9"/>
        <v>0</v>
      </c>
      <c r="I138" s="199"/>
      <c r="J138" s="101"/>
      <c r="K138" s="11">
        <f t="shared" si="8"/>
        <v>0</v>
      </c>
      <c r="L138" s="170"/>
    </row>
    <row r="139" spans="1:12" hidden="1" outlineLevel="1" x14ac:dyDescent="0.2">
      <c r="A139" s="53"/>
      <c r="B139" s="230" t="s">
        <v>22</v>
      </c>
      <c r="C139" s="229"/>
      <c r="D139" s="97"/>
      <c r="E139" s="100"/>
      <c r="F139" s="101">
        <v>0</v>
      </c>
      <c r="G139" s="102">
        <v>0</v>
      </c>
      <c r="H139" s="11">
        <f t="shared" si="9"/>
        <v>0</v>
      </c>
      <c r="I139" s="199"/>
      <c r="J139" s="101"/>
      <c r="K139" s="11">
        <f t="shared" si="8"/>
        <v>0</v>
      </c>
      <c r="L139" s="170"/>
    </row>
    <row r="140" spans="1:12" ht="15" collapsed="1" thickBot="1" x14ac:dyDescent="0.25">
      <c r="A140" s="53"/>
      <c r="B140" s="258" t="s">
        <v>22</v>
      </c>
      <c r="C140" s="234"/>
      <c r="D140" s="98"/>
      <c r="E140" s="103"/>
      <c r="F140" s="104">
        <v>0</v>
      </c>
      <c r="G140" s="105">
        <v>0</v>
      </c>
      <c r="H140" s="11">
        <f t="shared" si="9"/>
        <v>0</v>
      </c>
      <c r="I140" s="200"/>
      <c r="J140" s="104"/>
      <c r="K140" s="11">
        <f t="shared" si="8"/>
        <v>0</v>
      </c>
      <c r="L140" s="170"/>
    </row>
    <row r="141" spans="1:12" ht="15.75" thickBot="1" x14ac:dyDescent="0.3">
      <c r="A141" s="53"/>
      <c r="B141" s="68"/>
      <c r="C141" s="69"/>
      <c r="D141" s="70"/>
      <c r="E141" s="15"/>
      <c r="F141" s="15">
        <f>SUM(F113:F140)</f>
        <v>0</v>
      </c>
      <c r="G141" s="16">
        <f t="shared" ref="G141:H141" si="10">SUM(G113:G140)</f>
        <v>0</v>
      </c>
      <c r="H141" s="16">
        <f t="shared" si="10"/>
        <v>0</v>
      </c>
      <c r="I141" s="15"/>
      <c r="J141" s="15">
        <f>SUM(J113:J140)</f>
        <v>0</v>
      </c>
      <c r="K141" s="16">
        <f t="shared" ref="K141" si="11">SUM(K113:K140)</f>
        <v>0</v>
      </c>
      <c r="L141" s="170"/>
    </row>
    <row r="142" spans="1:12" ht="15" x14ac:dyDescent="0.25">
      <c r="A142" s="53"/>
      <c r="B142" s="172"/>
      <c r="C142" s="172"/>
      <c r="D142" s="173"/>
      <c r="E142" s="176"/>
      <c r="F142" s="176"/>
      <c r="G142" s="177"/>
      <c r="H142" s="178"/>
      <c r="K142" s="178"/>
      <c r="L142" s="170"/>
    </row>
    <row r="143" spans="1:12" ht="15" thickBot="1" x14ac:dyDescent="0.25">
      <c r="A143" s="53"/>
      <c r="B143" s="166"/>
      <c r="C143" s="166"/>
      <c r="D143" s="166"/>
      <c r="E143" s="166"/>
      <c r="F143" s="169"/>
      <c r="G143" s="54"/>
      <c r="H143" s="54"/>
      <c r="K143" s="54"/>
      <c r="L143" s="170"/>
    </row>
    <row r="144" spans="1:12" ht="15.75" thickBot="1" x14ac:dyDescent="0.25">
      <c r="A144" s="53"/>
      <c r="B144" s="261" t="s">
        <v>23</v>
      </c>
      <c r="C144" s="265"/>
      <c r="D144" s="125"/>
      <c r="E144" s="125"/>
      <c r="F144" s="57"/>
      <c r="G144" s="58"/>
      <c r="H144" s="59"/>
      <c r="I144" s="59"/>
      <c r="J144" s="59"/>
      <c r="K144" s="59"/>
      <c r="L144" s="170"/>
    </row>
    <row r="145" spans="1:12" ht="30.75" thickBot="1" x14ac:dyDescent="0.3">
      <c r="A145" s="53"/>
      <c r="B145" s="259"/>
      <c r="C145" s="260"/>
      <c r="D145" s="260"/>
      <c r="E145" s="171"/>
      <c r="F145" s="60" t="s">
        <v>15</v>
      </c>
      <c r="G145" s="61" t="s">
        <v>16</v>
      </c>
      <c r="H145" s="62" t="s">
        <v>17</v>
      </c>
      <c r="I145" s="62" t="s">
        <v>163</v>
      </c>
      <c r="J145" s="62" t="s">
        <v>166</v>
      </c>
      <c r="K145" s="273" t="s">
        <v>167</v>
      </c>
      <c r="L145" s="170"/>
    </row>
    <row r="146" spans="1:12" ht="15.75" thickBot="1" x14ac:dyDescent="0.3">
      <c r="A146" s="53"/>
      <c r="B146" s="261" t="s">
        <v>112</v>
      </c>
      <c r="C146" s="262"/>
      <c r="D146" s="74" t="s">
        <v>161</v>
      </c>
      <c r="E146" s="64" t="s">
        <v>20</v>
      </c>
      <c r="F146" s="75"/>
      <c r="G146" s="72"/>
      <c r="H146" s="73"/>
      <c r="I146" s="67"/>
      <c r="J146" s="67"/>
      <c r="K146" s="73"/>
      <c r="L146" s="170"/>
    </row>
    <row r="147" spans="1:12" x14ac:dyDescent="0.2">
      <c r="A147" s="53"/>
      <c r="B147" s="263" t="s">
        <v>22</v>
      </c>
      <c r="C147" s="264"/>
      <c r="D147" s="97"/>
      <c r="E147" s="100"/>
      <c r="F147" s="101">
        <v>0</v>
      </c>
      <c r="G147" s="102">
        <v>0</v>
      </c>
      <c r="H147" s="11">
        <f t="shared" ref="H147:H184" si="12">F147-G147</f>
        <v>0</v>
      </c>
      <c r="I147" s="198"/>
      <c r="J147" s="102"/>
      <c r="K147" s="11">
        <f>+H147-J147</f>
        <v>0</v>
      </c>
      <c r="L147" s="170"/>
    </row>
    <row r="148" spans="1:12" x14ac:dyDescent="0.2">
      <c r="A148" s="53"/>
      <c r="B148" s="228" t="s">
        <v>22</v>
      </c>
      <c r="C148" s="229"/>
      <c r="D148" s="97"/>
      <c r="E148" s="100"/>
      <c r="F148" s="101">
        <v>0</v>
      </c>
      <c r="G148" s="102">
        <v>0</v>
      </c>
      <c r="H148" s="11">
        <f t="shared" si="12"/>
        <v>0</v>
      </c>
      <c r="I148" s="199"/>
      <c r="J148" s="102"/>
      <c r="K148" s="11">
        <f t="shared" ref="K148:K184" si="13">+H148-J148</f>
        <v>0</v>
      </c>
      <c r="L148" s="170"/>
    </row>
    <row r="149" spans="1:12" x14ac:dyDescent="0.2">
      <c r="A149" s="53"/>
      <c r="B149" s="228" t="s">
        <v>22</v>
      </c>
      <c r="C149" s="229"/>
      <c r="D149" s="97"/>
      <c r="E149" s="100"/>
      <c r="F149" s="101">
        <v>0</v>
      </c>
      <c r="G149" s="102">
        <v>0</v>
      </c>
      <c r="H149" s="11">
        <f t="shared" si="12"/>
        <v>0</v>
      </c>
      <c r="I149" s="199"/>
      <c r="J149" s="102"/>
      <c r="K149" s="11">
        <f t="shared" si="13"/>
        <v>0</v>
      </c>
      <c r="L149" s="170"/>
    </row>
    <row r="150" spans="1:12" x14ac:dyDescent="0.2">
      <c r="A150" s="53"/>
      <c r="B150" s="228" t="s">
        <v>22</v>
      </c>
      <c r="C150" s="229"/>
      <c r="D150" s="97"/>
      <c r="E150" s="100"/>
      <c r="F150" s="101">
        <v>0</v>
      </c>
      <c r="G150" s="102">
        <v>0</v>
      </c>
      <c r="H150" s="11">
        <f t="shared" si="12"/>
        <v>0</v>
      </c>
      <c r="I150" s="199"/>
      <c r="J150" s="102"/>
      <c r="K150" s="11">
        <f t="shared" si="13"/>
        <v>0</v>
      </c>
      <c r="L150" s="170"/>
    </row>
    <row r="151" spans="1:12" x14ac:dyDescent="0.2">
      <c r="A151" s="53"/>
      <c r="B151" s="228" t="s">
        <v>22</v>
      </c>
      <c r="C151" s="229"/>
      <c r="D151" s="97"/>
      <c r="E151" s="100"/>
      <c r="F151" s="101">
        <v>0</v>
      </c>
      <c r="G151" s="102">
        <v>0</v>
      </c>
      <c r="H151" s="11">
        <f t="shared" si="12"/>
        <v>0</v>
      </c>
      <c r="I151" s="199"/>
      <c r="J151" s="102"/>
      <c r="K151" s="11">
        <f t="shared" si="13"/>
        <v>0</v>
      </c>
      <c r="L151" s="170"/>
    </row>
    <row r="152" spans="1:12" x14ac:dyDescent="0.2">
      <c r="A152" s="53"/>
      <c r="B152" s="228" t="s">
        <v>22</v>
      </c>
      <c r="C152" s="229"/>
      <c r="D152" s="98"/>
      <c r="E152" s="100"/>
      <c r="F152" s="104">
        <v>0</v>
      </c>
      <c r="G152" s="105">
        <v>0</v>
      </c>
      <c r="H152" s="11">
        <f t="shared" si="12"/>
        <v>0</v>
      </c>
      <c r="I152" s="199"/>
      <c r="J152" s="102"/>
      <c r="K152" s="11">
        <f t="shared" si="13"/>
        <v>0</v>
      </c>
      <c r="L152" s="170"/>
    </row>
    <row r="153" spans="1:12" x14ac:dyDescent="0.2">
      <c r="A153" s="53"/>
      <c r="B153" s="228" t="s">
        <v>22</v>
      </c>
      <c r="C153" s="229"/>
      <c r="D153" s="97"/>
      <c r="E153" s="100"/>
      <c r="F153" s="101">
        <v>0</v>
      </c>
      <c r="G153" s="102">
        <v>0</v>
      </c>
      <c r="H153" s="11">
        <f t="shared" si="12"/>
        <v>0</v>
      </c>
      <c r="I153" s="199"/>
      <c r="J153" s="102"/>
      <c r="K153" s="11">
        <f t="shared" si="13"/>
        <v>0</v>
      </c>
      <c r="L153" s="170"/>
    </row>
    <row r="154" spans="1:12" x14ac:dyDescent="0.2">
      <c r="A154" s="53"/>
      <c r="B154" s="228" t="s">
        <v>22</v>
      </c>
      <c r="C154" s="229"/>
      <c r="D154" s="97"/>
      <c r="E154" s="100"/>
      <c r="F154" s="101">
        <v>0</v>
      </c>
      <c r="G154" s="102">
        <v>0</v>
      </c>
      <c r="H154" s="11">
        <f t="shared" si="12"/>
        <v>0</v>
      </c>
      <c r="I154" s="199"/>
      <c r="J154" s="102"/>
      <c r="K154" s="11">
        <f t="shared" si="13"/>
        <v>0</v>
      </c>
      <c r="L154" s="170"/>
    </row>
    <row r="155" spans="1:12" x14ac:dyDescent="0.2">
      <c r="A155" s="53"/>
      <c r="B155" s="228" t="s">
        <v>22</v>
      </c>
      <c r="C155" s="229"/>
      <c r="D155" s="97"/>
      <c r="E155" s="100"/>
      <c r="F155" s="101">
        <v>0</v>
      </c>
      <c r="G155" s="102">
        <v>0</v>
      </c>
      <c r="H155" s="11">
        <f t="shared" si="12"/>
        <v>0</v>
      </c>
      <c r="I155" s="199"/>
      <c r="J155" s="102"/>
      <c r="K155" s="11">
        <f t="shared" si="13"/>
        <v>0</v>
      </c>
      <c r="L155" s="170"/>
    </row>
    <row r="156" spans="1:12" x14ac:dyDescent="0.2">
      <c r="A156" s="53"/>
      <c r="B156" s="228" t="s">
        <v>22</v>
      </c>
      <c r="C156" s="229"/>
      <c r="D156" s="98"/>
      <c r="E156" s="100"/>
      <c r="F156" s="104">
        <v>0</v>
      </c>
      <c r="G156" s="105">
        <v>0</v>
      </c>
      <c r="H156" s="11">
        <f t="shared" si="12"/>
        <v>0</v>
      </c>
      <c r="I156" s="199"/>
      <c r="J156" s="102"/>
      <c r="K156" s="11">
        <f t="shared" si="13"/>
        <v>0</v>
      </c>
      <c r="L156" s="170"/>
    </row>
    <row r="157" spans="1:12" x14ac:dyDescent="0.2">
      <c r="A157" s="53"/>
      <c r="B157" s="228" t="s">
        <v>22</v>
      </c>
      <c r="C157" s="229"/>
      <c r="D157" s="97"/>
      <c r="E157" s="100"/>
      <c r="F157" s="101">
        <v>0</v>
      </c>
      <c r="G157" s="102">
        <v>0</v>
      </c>
      <c r="H157" s="11">
        <f t="shared" si="12"/>
        <v>0</v>
      </c>
      <c r="I157" s="199"/>
      <c r="J157" s="102"/>
      <c r="K157" s="11">
        <f t="shared" si="13"/>
        <v>0</v>
      </c>
      <c r="L157" s="170"/>
    </row>
    <row r="158" spans="1:12" x14ac:dyDescent="0.2">
      <c r="A158" s="53"/>
      <c r="B158" s="228" t="s">
        <v>22</v>
      </c>
      <c r="C158" s="229"/>
      <c r="D158" s="97"/>
      <c r="E158" s="100"/>
      <c r="F158" s="101">
        <v>0</v>
      </c>
      <c r="G158" s="102">
        <v>0</v>
      </c>
      <c r="H158" s="11">
        <f t="shared" si="12"/>
        <v>0</v>
      </c>
      <c r="I158" s="199"/>
      <c r="J158" s="102"/>
      <c r="K158" s="11">
        <f t="shared" si="13"/>
        <v>0</v>
      </c>
      <c r="L158" s="170"/>
    </row>
    <row r="159" spans="1:12" x14ac:dyDescent="0.2">
      <c r="A159" s="53"/>
      <c r="B159" s="228" t="s">
        <v>22</v>
      </c>
      <c r="C159" s="229"/>
      <c r="D159" s="97"/>
      <c r="E159" s="100"/>
      <c r="F159" s="101">
        <v>0</v>
      </c>
      <c r="G159" s="102">
        <v>0</v>
      </c>
      <c r="H159" s="11">
        <f t="shared" si="12"/>
        <v>0</v>
      </c>
      <c r="I159" s="199"/>
      <c r="J159" s="102"/>
      <c r="K159" s="11">
        <f t="shared" si="13"/>
        <v>0</v>
      </c>
      <c r="L159" s="170"/>
    </row>
    <row r="160" spans="1:12" x14ac:dyDescent="0.2">
      <c r="A160" s="53"/>
      <c r="B160" s="228" t="s">
        <v>22</v>
      </c>
      <c r="C160" s="229"/>
      <c r="D160" s="97"/>
      <c r="E160" s="100"/>
      <c r="F160" s="101">
        <v>0</v>
      </c>
      <c r="G160" s="102">
        <v>0</v>
      </c>
      <c r="H160" s="11">
        <f t="shared" si="12"/>
        <v>0</v>
      </c>
      <c r="I160" s="199"/>
      <c r="J160" s="102"/>
      <c r="K160" s="11">
        <f t="shared" si="13"/>
        <v>0</v>
      </c>
      <c r="L160" s="170"/>
    </row>
    <row r="161" spans="1:12" x14ac:dyDescent="0.2">
      <c r="A161" s="53"/>
      <c r="B161" s="228" t="s">
        <v>22</v>
      </c>
      <c r="C161" s="229"/>
      <c r="D161" s="97"/>
      <c r="E161" s="100"/>
      <c r="F161" s="101">
        <v>0</v>
      </c>
      <c r="G161" s="102">
        <v>0</v>
      </c>
      <c r="H161" s="11">
        <f t="shared" si="12"/>
        <v>0</v>
      </c>
      <c r="I161" s="199"/>
      <c r="J161" s="102"/>
      <c r="K161" s="11">
        <f t="shared" si="13"/>
        <v>0</v>
      </c>
      <c r="L161" s="170"/>
    </row>
    <row r="162" spans="1:12" x14ac:dyDescent="0.2">
      <c r="A162" s="53"/>
      <c r="B162" s="228" t="s">
        <v>22</v>
      </c>
      <c r="C162" s="229"/>
      <c r="D162" s="98"/>
      <c r="E162" s="100"/>
      <c r="F162" s="104">
        <v>0</v>
      </c>
      <c r="G162" s="105">
        <v>0</v>
      </c>
      <c r="H162" s="11">
        <f t="shared" si="12"/>
        <v>0</v>
      </c>
      <c r="I162" s="199"/>
      <c r="J162" s="102"/>
      <c r="K162" s="11">
        <f t="shared" si="13"/>
        <v>0</v>
      </c>
      <c r="L162" s="170"/>
    </row>
    <row r="163" spans="1:12" x14ac:dyDescent="0.2">
      <c r="A163" s="53"/>
      <c r="B163" s="228" t="s">
        <v>22</v>
      </c>
      <c r="C163" s="229"/>
      <c r="D163" s="97"/>
      <c r="E163" s="100"/>
      <c r="F163" s="101">
        <v>0</v>
      </c>
      <c r="G163" s="102">
        <v>0</v>
      </c>
      <c r="H163" s="11">
        <f t="shared" si="12"/>
        <v>0</v>
      </c>
      <c r="I163" s="199"/>
      <c r="J163" s="102"/>
      <c r="K163" s="11">
        <f t="shared" si="13"/>
        <v>0</v>
      </c>
      <c r="L163" s="170"/>
    </row>
    <row r="164" spans="1:12" x14ac:dyDescent="0.2">
      <c r="A164" s="53"/>
      <c r="B164" s="228" t="s">
        <v>22</v>
      </c>
      <c r="C164" s="229"/>
      <c r="D164" s="97"/>
      <c r="E164" s="100"/>
      <c r="F164" s="101">
        <v>0</v>
      </c>
      <c r="G164" s="102">
        <v>0</v>
      </c>
      <c r="H164" s="11">
        <f t="shared" si="12"/>
        <v>0</v>
      </c>
      <c r="I164" s="199"/>
      <c r="J164" s="102"/>
      <c r="K164" s="11">
        <f t="shared" si="13"/>
        <v>0</v>
      </c>
      <c r="L164" s="170"/>
    </row>
    <row r="165" spans="1:12" x14ac:dyDescent="0.2">
      <c r="A165" s="53"/>
      <c r="B165" s="228" t="s">
        <v>22</v>
      </c>
      <c r="C165" s="229"/>
      <c r="D165" s="97"/>
      <c r="E165" s="100"/>
      <c r="F165" s="101">
        <v>0</v>
      </c>
      <c r="G165" s="102">
        <v>0</v>
      </c>
      <c r="H165" s="11">
        <f t="shared" si="12"/>
        <v>0</v>
      </c>
      <c r="I165" s="199"/>
      <c r="J165" s="102"/>
      <c r="K165" s="11">
        <f t="shared" si="13"/>
        <v>0</v>
      </c>
      <c r="L165" s="170"/>
    </row>
    <row r="166" spans="1:12" outlineLevel="2" x14ac:dyDescent="0.2">
      <c r="A166" s="53"/>
      <c r="B166" s="228" t="s">
        <v>22</v>
      </c>
      <c r="C166" s="229"/>
      <c r="D166" s="97"/>
      <c r="E166" s="100"/>
      <c r="F166" s="101">
        <v>0</v>
      </c>
      <c r="G166" s="102">
        <v>0</v>
      </c>
      <c r="H166" s="11">
        <f t="shared" ref="H166:H183" si="14">F166-G166</f>
        <v>0</v>
      </c>
      <c r="I166" s="199"/>
      <c r="J166" s="102"/>
      <c r="K166" s="11">
        <f t="shared" si="13"/>
        <v>0</v>
      </c>
      <c r="L166" s="170"/>
    </row>
    <row r="167" spans="1:12" outlineLevel="2" x14ac:dyDescent="0.2">
      <c r="A167" s="53"/>
      <c r="B167" s="228" t="s">
        <v>22</v>
      </c>
      <c r="C167" s="229"/>
      <c r="D167" s="97"/>
      <c r="E167" s="100"/>
      <c r="F167" s="101">
        <v>0</v>
      </c>
      <c r="G167" s="102">
        <v>0</v>
      </c>
      <c r="H167" s="11">
        <f t="shared" si="14"/>
        <v>0</v>
      </c>
      <c r="I167" s="199"/>
      <c r="J167" s="102"/>
      <c r="K167" s="11">
        <f t="shared" si="13"/>
        <v>0</v>
      </c>
      <c r="L167" s="170"/>
    </row>
    <row r="168" spans="1:12" outlineLevel="2" x14ac:dyDescent="0.2">
      <c r="A168" s="53"/>
      <c r="B168" s="228" t="s">
        <v>22</v>
      </c>
      <c r="C168" s="229"/>
      <c r="D168" s="97"/>
      <c r="E168" s="100"/>
      <c r="F168" s="101">
        <v>0</v>
      </c>
      <c r="G168" s="102">
        <v>0</v>
      </c>
      <c r="H168" s="11">
        <f t="shared" si="14"/>
        <v>0</v>
      </c>
      <c r="I168" s="199"/>
      <c r="J168" s="102"/>
      <c r="K168" s="11">
        <f t="shared" si="13"/>
        <v>0</v>
      </c>
      <c r="L168" s="170"/>
    </row>
    <row r="169" spans="1:12" outlineLevel="2" x14ac:dyDescent="0.2">
      <c r="A169" s="53"/>
      <c r="B169" s="228" t="s">
        <v>22</v>
      </c>
      <c r="C169" s="229"/>
      <c r="D169" s="97"/>
      <c r="E169" s="100"/>
      <c r="F169" s="101">
        <v>0</v>
      </c>
      <c r="G169" s="102">
        <v>0</v>
      </c>
      <c r="H169" s="11">
        <f t="shared" si="14"/>
        <v>0</v>
      </c>
      <c r="I169" s="199"/>
      <c r="J169" s="102"/>
      <c r="K169" s="11">
        <f t="shared" si="13"/>
        <v>0</v>
      </c>
      <c r="L169" s="170"/>
    </row>
    <row r="170" spans="1:12" outlineLevel="2" x14ac:dyDescent="0.2">
      <c r="A170" s="53"/>
      <c r="B170" s="228" t="s">
        <v>22</v>
      </c>
      <c r="C170" s="229"/>
      <c r="D170" s="98"/>
      <c r="E170" s="100"/>
      <c r="F170" s="104">
        <v>0</v>
      </c>
      <c r="G170" s="105">
        <v>0</v>
      </c>
      <c r="H170" s="11">
        <f t="shared" si="14"/>
        <v>0</v>
      </c>
      <c r="I170" s="199"/>
      <c r="J170" s="102"/>
      <c r="K170" s="11">
        <f t="shared" si="13"/>
        <v>0</v>
      </c>
      <c r="L170" s="170"/>
    </row>
    <row r="171" spans="1:12" outlineLevel="2" x14ac:dyDescent="0.2">
      <c r="A171" s="53"/>
      <c r="B171" s="228" t="s">
        <v>22</v>
      </c>
      <c r="C171" s="229"/>
      <c r="D171" s="97"/>
      <c r="E171" s="100"/>
      <c r="F171" s="101">
        <v>0</v>
      </c>
      <c r="G171" s="102">
        <v>0</v>
      </c>
      <c r="H171" s="11">
        <f t="shared" si="14"/>
        <v>0</v>
      </c>
      <c r="I171" s="199"/>
      <c r="J171" s="102"/>
      <c r="K171" s="11">
        <f t="shared" si="13"/>
        <v>0</v>
      </c>
      <c r="L171" s="170"/>
    </row>
    <row r="172" spans="1:12" outlineLevel="2" x14ac:dyDescent="0.2">
      <c r="A172" s="53"/>
      <c r="B172" s="228" t="s">
        <v>22</v>
      </c>
      <c r="C172" s="229"/>
      <c r="D172" s="97"/>
      <c r="E172" s="100"/>
      <c r="F172" s="101">
        <v>0</v>
      </c>
      <c r="G172" s="102">
        <v>0</v>
      </c>
      <c r="H172" s="11">
        <f t="shared" si="14"/>
        <v>0</v>
      </c>
      <c r="I172" s="199"/>
      <c r="J172" s="102"/>
      <c r="K172" s="11">
        <f t="shared" si="13"/>
        <v>0</v>
      </c>
      <c r="L172" s="170"/>
    </row>
    <row r="173" spans="1:12" outlineLevel="2" x14ac:dyDescent="0.2">
      <c r="A173" s="53"/>
      <c r="B173" s="228" t="s">
        <v>22</v>
      </c>
      <c r="C173" s="229"/>
      <c r="D173" s="97"/>
      <c r="E173" s="100"/>
      <c r="F173" s="101">
        <v>0</v>
      </c>
      <c r="G173" s="102">
        <v>0</v>
      </c>
      <c r="H173" s="11">
        <f t="shared" si="14"/>
        <v>0</v>
      </c>
      <c r="I173" s="199"/>
      <c r="J173" s="102"/>
      <c r="K173" s="11">
        <f t="shared" si="13"/>
        <v>0</v>
      </c>
      <c r="L173" s="170"/>
    </row>
    <row r="174" spans="1:12" outlineLevel="2" x14ac:dyDescent="0.2">
      <c r="A174" s="53"/>
      <c r="B174" s="228" t="s">
        <v>22</v>
      </c>
      <c r="C174" s="229"/>
      <c r="D174" s="98"/>
      <c r="E174" s="100"/>
      <c r="F174" s="104">
        <v>0</v>
      </c>
      <c r="G174" s="105">
        <v>0</v>
      </c>
      <c r="H174" s="11">
        <f t="shared" si="14"/>
        <v>0</v>
      </c>
      <c r="I174" s="199"/>
      <c r="J174" s="102"/>
      <c r="K174" s="11">
        <f t="shared" si="13"/>
        <v>0</v>
      </c>
      <c r="L174" s="170"/>
    </row>
    <row r="175" spans="1:12" outlineLevel="2" x14ac:dyDescent="0.2">
      <c r="A175" s="53"/>
      <c r="B175" s="228" t="s">
        <v>22</v>
      </c>
      <c r="C175" s="229"/>
      <c r="D175" s="97"/>
      <c r="E175" s="100"/>
      <c r="F175" s="101">
        <v>0</v>
      </c>
      <c r="G175" s="102">
        <v>0</v>
      </c>
      <c r="H175" s="11">
        <f t="shared" si="14"/>
        <v>0</v>
      </c>
      <c r="I175" s="199"/>
      <c r="J175" s="102"/>
      <c r="K175" s="11">
        <f t="shared" si="13"/>
        <v>0</v>
      </c>
      <c r="L175" s="170"/>
    </row>
    <row r="176" spans="1:12" outlineLevel="2" x14ac:dyDescent="0.2">
      <c r="A176" s="53"/>
      <c r="B176" s="228" t="s">
        <v>22</v>
      </c>
      <c r="C176" s="229"/>
      <c r="D176" s="97"/>
      <c r="E176" s="100"/>
      <c r="F176" s="101">
        <v>0</v>
      </c>
      <c r="G176" s="102">
        <v>0</v>
      </c>
      <c r="H176" s="11">
        <f t="shared" si="14"/>
        <v>0</v>
      </c>
      <c r="I176" s="199"/>
      <c r="J176" s="102"/>
      <c r="K176" s="11">
        <f t="shared" si="13"/>
        <v>0</v>
      </c>
      <c r="L176" s="170"/>
    </row>
    <row r="177" spans="1:12" outlineLevel="2" x14ac:dyDescent="0.2">
      <c r="A177" s="53"/>
      <c r="B177" s="228" t="s">
        <v>22</v>
      </c>
      <c r="C177" s="229"/>
      <c r="D177" s="97"/>
      <c r="E177" s="100"/>
      <c r="F177" s="101">
        <v>0</v>
      </c>
      <c r="G177" s="102">
        <v>0</v>
      </c>
      <c r="H177" s="11">
        <f t="shared" si="14"/>
        <v>0</v>
      </c>
      <c r="I177" s="199"/>
      <c r="J177" s="102"/>
      <c r="K177" s="11">
        <f t="shared" si="13"/>
        <v>0</v>
      </c>
      <c r="L177" s="170"/>
    </row>
    <row r="178" spans="1:12" outlineLevel="2" x14ac:dyDescent="0.2">
      <c r="A178" s="53"/>
      <c r="B178" s="228" t="s">
        <v>22</v>
      </c>
      <c r="C178" s="229"/>
      <c r="D178" s="97"/>
      <c r="E178" s="100"/>
      <c r="F178" s="101">
        <v>0</v>
      </c>
      <c r="G178" s="102">
        <v>0</v>
      </c>
      <c r="H178" s="11">
        <f t="shared" si="14"/>
        <v>0</v>
      </c>
      <c r="I178" s="199"/>
      <c r="J178" s="102"/>
      <c r="K178" s="11">
        <f t="shared" si="13"/>
        <v>0</v>
      </c>
      <c r="L178" s="170"/>
    </row>
    <row r="179" spans="1:12" outlineLevel="2" x14ac:dyDescent="0.2">
      <c r="A179" s="53"/>
      <c r="B179" s="228" t="s">
        <v>22</v>
      </c>
      <c r="C179" s="229"/>
      <c r="D179" s="97"/>
      <c r="E179" s="100"/>
      <c r="F179" s="101">
        <v>0</v>
      </c>
      <c r="G179" s="102">
        <v>0</v>
      </c>
      <c r="H179" s="11">
        <f t="shared" si="14"/>
        <v>0</v>
      </c>
      <c r="I179" s="199"/>
      <c r="J179" s="102"/>
      <c r="K179" s="11">
        <f t="shared" si="13"/>
        <v>0</v>
      </c>
      <c r="L179" s="170"/>
    </row>
    <row r="180" spans="1:12" outlineLevel="2" x14ac:dyDescent="0.2">
      <c r="A180" s="53"/>
      <c r="B180" s="228" t="s">
        <v>22</v>
      </c>
      <c r="C180" s="229"/>
      <c r="D180" s="98"/>
      <c r="E180" s="100"/>
      <c r="F180" s="104">
        <v>0</v>
      </c>
      <c r="G180" s="105">
        <v>0</v>
      </c>
      <c r="H180" s="11">
        <f t="shared" si="14"/>
        <v>0</v>
      </c>
      <c r="I180" s="199"/>
      <c r="J180" s="102"/>
      <c r="K180" s="11">
        <f t="shared" si="13"/>
        <v>0</v>
      </c>
      <c r="L180" s="170"/>
    </row>
    <row r="181" spans="1:12" outlineLevel="2" x14ac:dyDescent="0.2">
      <c r="A181" s="53"/>
      <c r="B181" s="228" t="s">
        <v>22</v>
      </c>
      <c r="C181" s="229"/>
      <c r="D181" s="97"/>
      <c r="E181" s="100"/>
      <c r="F181" s="101">
        <v>0</v>
      </c>
      <c r="G181" s="102">
        <v>0</v>
      </c>
      <c r="H181" s="11">
        <f t="shared" si="14"/>
        <v>0</v>
      </c>
      <c r="I181" s="199"/>
      <c r="J181" s="102"/>
      <c r="K181" s="11">
        <f t="shared" si="13"/>
        <v>0</v>
      </c>
      <c r="L181" s="170"/>
    </row>
    <row r="182" spans="1:12" outlineLevel="2" x14ac:dyDescent="0.2">
      <c r="A182" s="53"/>
      <c r="B182" s="228" t="s">
        <v>22</v>
      </c>
      <c r="C182" s="229"/>
      <c r="D182" s="97"/>
      <c r="E182" s="100"/>
      <c r="F182" s="101">
        <v>0</v>
      </c>
      <c r="G182" s="102">
        <v>0</v>
      </c>
      <c r="H182" s="11">
        <f t="shared" si="14"/>
        <v>0</v>
      </c>
      <c r="I182" s="199"/>
      <c r="J182" s="102"/>
      <c r="K182" s="11">
        <f t="shared" si="13"/>
        <v>0</v>
      </c>
      <c r="L182" s="170"/>
    </row>
    <row r="183" spans="1:12" outlineLevel="2" x14ac:dyDescent="0.2">
      <c r="A183" s="53"/>
      <c r="B183" s="228" t="s">
        <v>22</v>
      </c>
      <c r="C183" s="229"/>
      <c r="D183" s="97"/>
      <c r="E183" s="100"/>
      <c r="F183" s="101">
        <v>0</v>
      </c>
      <c r="G183" s="102">
        <v>0</v>
      </c>
      <c r="H183" s="11">
        <f t="shared" si="14"/>
        <v>0</v>
      </c>
      <c r="I183" s="199"/>
      <c r="J183" s="102"/>
      <c r="K183" s="11">
        <f t="shared" si="13"/>
        <v>0</v>
      </c>
      <c r="L183" s="170"/>
    </row>
    <row r="184" spans="1:12" ht="15" thickBot="1" x14ac:dyDescent="0.25">
      <c r="A184" s="53"/>
      <c r="B184" s="233" t="s">
        <v>22</v>
      </c>
      <c r="C184" s="234"/>
      <c r="D184" s="98"/>
      <c r="E184" s="100"/>
      <c r="F184" s="104">
        <v>0</v>
      </c>
      <c r="G184" s="105">
        <v>0</v>
      </c>
      <c r="H184" s="11">
        <f t="shared" si="12"/>
        <v>0</v>
      </c>
      <c r="I184" s="200"/>
      <c r="J184" s="102"/>
      <c r="K184" s="11">
        <f t="shared" si="13"/>
        <v>0</v>
      </c>
      <c r="L184" s="170"/>
    </row>
    <row r="185" spans="1:12" ht="15.75" thickBot="1" x14ac:dyDescent="0.3">
      <c r="A185" s="53"/>
      <c r="B185" s="235"/>
      <c r="C185" s="236"/>
      <c r="D185" s="70"/>
      <c r="E185" s="76"/>
      <c r="F185" s="17">
        <f>SUM(F147:F184)</f>
        <v>0</v>
      </c>
      <c r="G185" s="18">
        <f t="shared" ref="G185:H185" si="15">SUM(G147:G184)</f>
        <v>0</v>
      </c>
      <c r="H185" s="19">
        <f t="shared" si="15"/>
        <v>0</v>
      </c>
      <c r="I185" s="76"/>
      <c r="J185" s="76">
        <f>SUM(J147:J184)</f>
        <v>0</v>
      </c>
      <c r="K185" s="19">
        <f>SUM(K147:K184)</f>
        <v>0</v>
      </c>
      <c r="L185" s="170"/>
    </row>
    <row r="186" spans="1:12" ht="15" thickBot="1" x14ac:dyDescent="0.25">
      <c r="A186" s="53"/>
      <c r="B186" s="166"/>
      <c r="C186" s="166"/>
      <c r="D186" s="166"/>
      <c r="E186" s="166"/>
      <c r="F186" s="169"/>
      <c r="G186" s="54"/>
      <c r="H186" s="54"/>
      <c r="K186" s="54"/>
      <c r="L186" s="170"/>
    </row>
    <row r="187" spans="1:12" ht="15.75" thickBot="1" x14ac:dyDescent="0.3">
      <c r="A187" s="53"/>
      <c r="B187" s="166"/>
      <c r="C187" s="166"/>
      <c r="D187" s="77" t="s">
        <v>24</v>
      </c>
      <c r="E187" s="57"/>
      <c r="F187" s="20">
        <f>F107+F141+F185</f>
        <v>0</v>
      </c>
      <c r="G187" s="179"/>
      <c r="H187" s="179"/>
      <c r="K187" s="179"/>
      <c r="L187" s="170"/>
    </row>
    <row r="188" spans="1:12" ht="15.75" thickBot="1" x14ac:dyDescent="0.3">
      <c r="A188" s="53"/>
      <c r="B188" s="166"/>
      <c r="C188" s="166"/>
      <c r="D188" s="278"/>
      <c r="E188" s="279"/>
      <c r="F188" s="280"/>
      <c r="G188" s="179"/>
      <c r="H188" s="274" t="s">
        <v>168</v>
      </c>
      <c r="I188" s="275"/>
      <c r="J188" s="21">
        <f>+J107+J141+J185</f>
        <v>0</v>
      </c>
      <c r="K188" s="179"/>
      <c r="L188" s="170"/>
    </row>
    <row r="189" spans="1:12" ht="15.75" thickBot="1" x14ac:dyDescent="0.3">
      <c r="A189" s="53"/>
      <c r="B189" s="166"/>
      <c r="C189" s="166"/>
      <c r="D189" s="278"/>
      <c r="E189" s="279"/>
      <c r="F189" s="280"/>
      <c r="G189" s="179"/>
      <c r="H189" s="179"/>
      <c r="I189" s="166"/>
      <c r="J189" s="178"/>
      <c r="K189" s="179"/>
      <c r="L189" s="170"/>
    </row>
    <row r="190" spans="1:12" ht="15.75" thickBot="1" x14ac:dyDescent="0.3">
      <c r="A190" s="53"/>
      <c r="B190" s="166"/>
      <c r="C190" s="166"/>
      <c r="D190" s="278"/>
      <c r="E190" s="279"/>
      <c r="F190" s="280"/>
      <c r="G190" s="179"/>
      <c r="H190" s="77" t="s">
        <v>169</v>
      </c>
      <c r="I190" s="276"/>
      <c r="J190" s="277"/>
      <c r="K190" s="277">
        <f>+K107+K141+K185</f>
        <v>0</v>
      </c>
      <c r="L190" s="170"/>
    </row>
    <row r="191" spans="1:12" ht="15" x14ac:dyDescent="0.25">
      <c r="A191" s="53"/>
      <c r="B191" s="166"/>
      <c r="C191" s="166"/>
      <c r="D191" s="278"/>
      <c r="E191" s="279"/>
      <c r="F191" s="280"/>
      <c r="G191" s="179"/>
      <c r="H191" s="179"/>
      <c r="K191" s="179"/>
      <c r="L191" s="170"/>
    </row>
    <row r="192" spans="1:12" ht="15" thickBot="1" x14ac:dyDescent="0.25">
      <c r="A192" s="53"/>
      <c r="B192" s="166"/>
      <c r="C192" s="166"/>
      <c r="D192" s="169"/>
      <c r="E192" s="169"/>
      <c r="F192" s="169"/>
      <c r="G192" s="179"/>
      <c r="H192" s="179"/>
      <c r="K192" s="179"/>
      <c r="L192" s="170"/>
    </row>
    <row r="193" spans="1:12" ht="15.75" thickBot="1" x14ac:dyDescent="0.3">
      <c r="A193" s="53"/>
      <c r="B193" s="166"/>
      <c r="C193" s="166"/>
      <c r="D193" s="77" t="s">
        <v>25</v>
      </c>
      <c r="E193" s="57"/>
      <c r="F193" s="57"/>
      <c r="G193" s="21">
        <f>G107+G141+G185</f>
        <v>0</v>
      </c>
      <c r="H193" s="179"/>
      <c r="K193" s="179"/>
      <c r="L193" s="170"/>
    </row>
    <row r="194" spans="1:12" ht="15" thickBot="1" x14ac:dyDescent="0.25">
      <c r="A194" s="53"/>
      <c r="B194" s="166"/>
      <c r="C194" s="166"/>
      <c r="D194" s="169"/>
      <c r="E194" s="169"/>
      <c r="F194" s="169"/>
      <c r="G194" s="179"/>
      <c r="H194" s="179"/>
      <c r="K194" s="179"/>
      <c r="L194" s="170"/>
    </row>
    <row r="195" spans="1:12" ht="15.75" thickBot="1" x14ac:dyDescent="0.3">
      <c r="A195" s="53"/>
      <c r="B195" s="166"/>
      <c r="C195" s="166"/>
      <c r="D195" s="78" t="s">
        <v>57</v>
      </c>
      <c r="E195" s="79"/>
      <c r="F195" s="79"/>
      <c r="G195" s="80"/>
      <c r="H195" s="22">
        <f>H107+H141+H185</f>
        <v>0</v>
      </c>
      <c r="K195" s="179"/>
      <c r="L195" s="170"/>
    </row>
    <row r="196" spans="1:12" ht="15" thickBot="1" x14ac:dyDescent="0.25">
      <c r="A196" s="53"/>
      <c r="B196" s="166"/>
      <c r="C196" s="166"/>
      <c r="D196" s="166"/>
      <c r="E196" s="166"/>
      <c r="F196" s="169"/>
      <c r="G196" s="54"/>
      <c r="H196" s="54"/>
      <c r="K196" s="179"/>
      <c r="L196" s="170"/>
    </row>
    <row r="197" spans="1:12" ht="15" customHeight="1" x14ac:dyDescent="0.2">
      <c r="A197" s="53"/>
      <c r="B197" s="166"/>
      <c r="C197" s="237" t="s">
        <v>26</v>
      </c>
      <c r="D197" s="238"/>
      <c r="E197" s="238"/>
      <c r="F197" s="238"/>
      <c r="G197" s="238"/>
      <c r="H197" s="239"/>
      <c r="K197" s="179"/>
      <c r="L197" s="170"/>
    </row>
    <row r="198" spans="1:12" ht="12.75" customHeight="1" x14ac:dyDescent="0.2">
      <c r="A198" s="53"/>
      <c r="B198" s="166"/>
      <c r="C198" s="240"/>
      <c r="D198" s="241"/>
      <c r="E198" s="241"/>
      <c r="F198" s="241"/>
      <c r="G198" s="241"/>
      <c r="H198" s="242"/>
      <c r="K198" s="179"/>
      <c r="L198" s="170"/>
    </row>
    <row r="199" spans="1:12" ht="12.75" customHeight="1" x14ac:dyDescent="0.2">
      <c r="A199" s="53"/>
      <c r="B199" s="166"/>
      <c r="C199" s="240"/>
      <c r="D199" s="241"/>
      <c r="E199" s="241"/>
      <c r="F199" s="241"/>
      <c r="G199" s="241"/>
      <c r="H199" s="242"/>
      <c r="K199" s="179"/>
      <c r="L199" s="170"/>
    </row>
    <row r="200" spans="1:12" ht="12.75" customHeight="1" x14ac:dyDescent="0.2">
      <c r="A200" s="53"/>
      <c r="B200" s="166"/>
      <c r="C200" s="240"/>
      <c r="D200" s="241"/>
      <c r="E200" s="241"/>
      <c r="F200" s="241"/>
      <c r="G200" s="241"/>
      <c r="H200" s="242"/>
      <c r="K200" s="179"/>
      <c r="L200" s="170"/>
    </row>
    <row r="201" spans="1:12" ht="13.5" customHeight="1" thickBot="1" x14ac:dyDescent="0.25">
      <c r="A201" s="53"/>
      <c r="B201" s="166"/>
      <c r="C201" s="243"/>
      <c r="D201" s="244"/>
      <c r="E201" s="244"/>
      <c r="F201" s="244"/>
      <c r="G201" s="244"/>
      <c r="H201" s="245"/>
      <c r="K201" s="179"/>
      <c r="L201" s="170"/>
    </row>
    <row r="202" spans="1:12" ht="15" thickBot="1" x14ac:dyDescent="0.25">
      <c r="A202" s="53"/>
      <c r="B202" s="166"/>
      <c r="C202" s="180"/>
      <c r="D202" s="180"/>
      <c r="E202" s="180"/>
      <c r="F202" s="179"/>
      <c r="G202" s="180"/>
      <c r="H202" s="180"/>
      <c r="K202" s="179"/>
      <c r="L202" s="170"/>
    </row>
    <row r="203" spans="1:12" ht="15.75" thickBot="1" x14ac:dyDescent="0.3">
      <c r="A203" s="53"/>
      <c r="B203" s="166"/>
      <c r="C203" s="152" t="s">
        <v>125</v>
      </c>
      <c r="D203" s="153"/>
      <c r="E203" s="154"/>
      <c r="F203" s="155"/>
      <c r="G203" s="154"/>
      <c r="H203" s="156"/>
      <c r="K203" s="179"/>
      <c r="L203" s="170"/>
    </row>
    <row r="204" spans="1:12" ht="14.25" customHeight="1" x14ac:dyDescent="0.2">
      <c r="A204" s="53"/>
      <c r="B204" s="166"/>
      <c r="C204" s="157"/>
      <c r="D204" s="246"/>
      <c r="E204" s="247"/>
      <c r="F204" s="247"/>
      <c r="G204" s="248"/>
      <c r="H204" s="158"/>
      <c r="K204" s="179"/>
      <c r="L204" s="170"/>
    </row>
    <row r="205" spans="1:12" ht="14.25" customHeight="1" x14ac:dyDescent="0.2">
      <c r="A205" s="53"/>
      <c r="B205" s="166"/>
      <c r="C205" s="157"/>
      <c r="D205" s="249"/>
      <c r="E205" s="250"/>
      <c r="F205" s="250"/>
      <c r="G205" s="251"/>
      <c r="H205" s="158"/>
      <c r="K205" s="179"/>
      <c r="L205" s="170"/>
    </row>
    <row r="206" spans="1:12" ht="15" customHeight="1" thickBot="1" x14ac:dyDescent="0.25">
      <c r="A206" s="53"/>
      <c r="B206" s="166"/>
      <c r="C206" s="159"/>
      <c r="D206" s="252"/>
      <c r="E206" s="253"/>
      <c r="F206" s="253"/>
      <c r="G206" s="254"/>
      <c r="H206" s="158"/>
      <c r="K206" s="179"/>
      <c r="L206" s="170"/>
    </row>
    <row r="207" spans="1:12" ht="15" x14ac:dyDescent="0.25">
      <c r="A207" s="53"/>
      <c r="B207" s="166"/>
      <c r="C207" s="160" t="s">
        <v>27</v>
      </c>
      <c r="D207" s="255"/>
      <c r="E207" s="255"/>
      <c r="F207" s="255"/>
      <c r="G207" s="255"/>
      <c r="H207" s="256"/>
      <c r="K207" s="179"/>
      <c r="L207" s="170"/>
    </row>
    <row r="208" spans="1:12" ht="15" x14ac:dyDescent="0.25">
      <c r="A208" s="53"/>
      <c r="B208" s="166"/>
      <c r="C208" s="160" t="s">
        <v>28</v>
      </c>
      <c r="D208" s="257"/>
      <c r="E208" s="257"/>
      <c r="F208" s="257"/>
      <c r="G208" s="257"/>
      <c r="H208" s="161"/>
      <c r="K208" s="179"/>
      <c r="L208" s="170"/>
    </row>
    <row r="209" spans="1:12" ht="15" x14ac:dyDescent="0.25">
      <c r="A209" s="53"/>
      <c r="B209" s="166"/>
      <c r="C209" s="160" t="s">
        <v>29</v>
      </c>
      <c r="D209" s="257"/>
      <c r="E209" s="257"/>
      <c r="F209" s="257"/>
      <c r="G209" s="257"/>
      <c r="H209" s="161"/>
      <c r="K209" s="179"/>
      <c r="L209" s="170"/>
    </row>
    <row r="210" spans="1:12" ht="15" x14ac:dyDescent="0.25">
      <c r="A210" s="53"/>
      <c r="B210" s="166"/>
      <c r="C210" s="160" t="s">
        <v>30</v>
      </c>
      <c r="D210" s="257"/>
      <c r="E210" s="257"/>
      <c r="F210" s="257"/>
      <c r="G210" s="257"/>
      <c r="H210" s="161"/>
      <c r="K210" s="179"/>
      <c r="L210" s="170"/>
    </row>
    <row r="211" spans="1:12" ht="15" x14ac:dyDescent="0.25">
      <c r="A211" s="53"/>
      <c r="B211" s="166"/>
      <c r="C211" s="160" t="s">
        <v>31</v>
      </c>
      <c r="D211" s="257"/>
      <c r="E211" s="257"/>
      <c r="F211" s="257"/>
      <c r="G211" s="257"/>
      <c r="H211" s="161"/>
      <c r="K211" s="179"/>
      <c r="L211" s="170"/>
    </row>
    <row r="212" spans="1:12" ht="5.25" customHeight="1" thickBot="1" x14ac:dyDescent="0.3">
      <c r="A212" s="53"/>
      <c r="B212" s="166"/>
      <c r="C212" s="162"/>
      <c r="D212" s="163"/>
      <c r="E212" s="163"/>
      <c r="F212" s="163"/>
      <c r="G212" s="163"/>
      <c r="H212" s="164"/>
      <c r="K212" s="179"/>
      <c r="L212" s="170"/>
    </row>
    <row r="213" spans="1:12" ht="15" thickBot="1" x14ac:dyDescent="0.25">
      <c r="A213" s="81"/>
      <c r="B213" s="82"/>
      <c r="C213" s="82"/>
      <c r="D213" s="82"/>
      <c r="E213" s="82"/>
      <c r="F213" s="83"/>
      <c r="G213" s="84"/>
      <c r="H213" s="84"/>
      <c r="I213" s="84"/>
      <c r="J213" s="84"/>
      <c r="K213" s="84"/>
      <c r="L213" s="181"/>
    </row>
    <row r="214" spans="1:12" ht="14.25" hidden="1" customHeight="1" x14ac:dyDescent="0.2">
      <c r="K214" s="179"/>
    </row>
    <row r="215" spans="1:12" ht="14.25" hidden="1" customHeight="1" x14ac:dyDescent="0.2">
      <c r="K215" s="179"/>
    </row>
    <row r="216" spans="1:12" ht="14.25" hidden="1" customHeight="1" x14ac:dyDescent="0.2">
      <c r="K216" s="179"/>
    </row>
    <row r="217" spans="1:12" x14ac:dyDescent="0.2">
      <c r="I217" s="27"/>
      <c r="J217" s="27"/>
      <c r="L217" s="27"/>
    </row>
    <row r="218" spans="1:12" x14ac:dyDescent="0.2">
      <c r="I218" s="27"/>
      <c r="J218" s="27"/>
      <c r="L218" s="27"/>
    </row>
    <row r="219" spans="1:12" x14ac:dyDescent="0.2">
      <c r="I219" s="27"/>
      <c r="J219" s="27"/>
      <c r="L219" s="27"/>
    </row>
    <row r="220" spans="1:12" x14ac:dyDescent="0.2">
      <c r="I220" s="27"/>
      <c r="J220" s="27"/>
      <c r="L220" s="27"/>
    </row>
    <row r="221" spans="1:12" x14ac:dyDescent="0.2">
      <c r="I221" s="27"/>
      <c r="J221" s="27"/>
      <c r="L221" s="27"/>
    </row>
    <row r="222" spans="1:12" x14ac:dyDescent="0.2">
      <c r="I222" s="27"/>
      <c r="J222" s="27"/>
      <c r="L222" s="27"/>
    </row>
    <row r="223" spans="1:12" hidden="1" x14ac:dyDescent="0.2">
      <c r="I223" s="27"/>
      <c r="J223" s="27"/>
      <c r="L223" s="27"/>
    </row>
    <row r="224" spans="1:12" hidden="1" x14ac:dyDescent="0.2">
      <c r="I224" s="27"/>
      <c r="J224" s="27"/>
      <c r="L224" s="27"/>
    </row>
    <row r="225" spans="9:12" x14ac:dyDescent="0.2">
      <c r="I225" s="27"/>
      <c r="J225" s="27"/>
      <c r="L225" s="27"/>
    </row>
    <row r="226" spans="9:12" x14ac:dyDescent="0.2">
      <c r="I226" s="27"/>
      <c r="J226" s="27"/>
      <c r="L226" s="27"/>
    </row>
    <row r="227" spans="9:12" x14ac:dyDescent="0.2">
      <c r="I227" s="27"/>
      <c r="J227" s="27"/>
      <c r="L227" s="27"/>
    </row>
    <row r="228" spans="9:12" x14ac:dyDescent="0.2">
      <c r="I228" s="27"/>
      <c r="J228" s="27"/>
      <c r="L228" s="27"/>
    </row>
    <row r="229" spans="9:12" x14ac:dyDescent="0.2">
      <c r="I229" s="27"/>
      <c r="J229" s="27"/>
      <c r="L229" s="27"/>
    </row>
    <row r="230" spans="9:12" x14ac:dyDescent="0.2">
      <c r="I230" s="27"/>
      <c r="J230" s="27"/>
      <c r="L230" s="27"/>
    </row>
  </sheetData>
  <sheetProtection algorithmName="SHA-512" hashValue="g+mpbmWEF2WK3Ee0tpxEG8wiRicWR8eAqDlG0PfJaqKSa5IYB9oMEeYnjQd2vGcH18dZ5cloj666wU8maClKNg==" saltValue="UJCNU60Zuj1xZ4lFrxh3HQ==" spinCount="100000" sheet="1" objects="1" scenarios="1" formatRows="0"/>
  <mergeCells count="183">
    <mergeCell ref="B16:C16"/>
    <mergeCell ref="B4:E4"/>
    <mergeCell ref="B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37:C137"/>
    <mergeCell ref="B113:C113"/>
    <mergeCell ref="B29:C29"/>
    <mergeCell ref="B30:C30"/>
    <mergeCell ref="B31:C31"/>
    <mergeCell ref="B32:C32"/>
    <mergeCell ref="B33:C33"/>
    <mergeCell ref="B34:C34"/>
    <mergeCell ref="B35:C35"/>
    <mergeCell ref="B106:C106"/>
    <mergeCell ref="B111:D111"/>
    <mergeCell ref="B112:C112"/>
    <mergeCell ref="B110:C110"/>
    <mergeCell ref="B36:C36"/>
    <mergeCell ref="B37:C37"/>
    <mergeCell ref="B38:C38"/>
    <mergeCell ref="B39:C39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D211:G211"/>
    <mergeCell ref="B165:C165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84:C184"/>
    <mergeCell ref="B185:C185"/>
    <mergeCell ref="C197:H197"/>
    <mergeCell ref="C198:H201"/>
    <mergeCell ref="D204:G206"/>
    <mergeCell ref="D207:H207"/>
    <mergeCell ref="D208:G208"/>
    <mergeCell ref="D209:G209"/>
    <mergeCell ref="D210:G210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59:C59"/>
    <mergeCell ref="B60:C60"/>
    <mergeCell ref="B61:C61"/>
    <mergeCell ref="B62:C62"/>
    <mergeCell ref="B63:C63"/>
    <mergeCell ref="B57:C57"/>
    <mergeCell ref="B58:C58"/>
    <mergeCell ref="B55:C55"/>
    <mergeCell ref="B50:C50"/>
    <mergeCell ref="B51:C51"/>
    <mergeCell ref="B52:C52"/>
    <mergeCell ref="B53:C53"/>
    <mergeCell ref="B54:C54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88:C8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14:C114"/>
    <mergeCell ref="B115:C115"/>
    <mergeCell ref="B56:C56"/>
    <mergeCell ref="B99:C99"/>
    <mergeCell ref="B100:C100"/>
    <mergeCell ref="B101:C101"/>
    <mergeCell ref="B102:C102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70:C170"/>
    <mergeCell ref="B171:C171"/>
    <mergeCell ref="B172:C172"/>
    <mergeCell ref="B173:C173"/>
    <mergeCell ref="B174:C174"/>
    <mergeCell ref="B126:C126"/>
    <mergeCell ref="B166:C166"/>
    <mergeCell ref="B167:C167"/>
    <mergeCell ref="B168:C168"/>
    <mergeCell ref="B169:C169"/>
    <mergeCell ref="B153:C153"/>
    <mergeCell ref="B139:C139"/>
    <mergeCell ref="B140:C140"/>
    <mergeCell ref="B145:D145"/>
    <mergeCell ref="B146:C146"/>
    <mergeCell ref="B147:C147"/>
    <mergeCell ref="B148:C148"/>
    <mergeCell ref="B149:C149"/>
    <mergeCell ref="B150:C150"/>
    <mergeCell ref="B151:C151"/>
    <mergeCell ref="B152:C152"/>
    <mergeCell ref="B144:C144"/>
    <mergeCell ref="B138:C138"/>
    <mergeCell ref="B127:C127"/>
    <mergeCell ref="B180:C180"/>
    <mergeCell ref="B181:C181"/>
    <mergeCell ref="B182:C182"/>
    <mergeCell ref="B183:C183"/>
    <mergeCell ref="B175:C175"/>
    <mergeCell ref="B176:C176"/>
    <mergeCell ref="B177:C177"/>
    <mergeCell ref="B178:C178"/>
    <mergeCell ref="B179:C179"/>
  </mergeCells>
  <dataValidations disablePrompts="1" count="1">
    <dataValidation type="list" allowBlank="1" showInputMessage="1" showErrorMessage="1" sqref="D147:D184" xr:uid="{00000000-0002-0000-0200-000003000000}">
      <formula1>Costs</formula1>
    </dataValidation>
  </dataValidations>
  <pageMargins left="0.7" right="0.7" top="0.75" bottom="0.75" header="0.3" footer="0.3"/>
  <pageSetup paperSize="9" scale="32" fitToHeight="0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43835360-AED6-4EA4-97BB-38CF23B00F59}">
          <x14:formula1>
            <xm:f>'Participant list'!$B$5:$B$19</xm:f>
          </x14:formula1>
          <xm:sqref>E114:E140</xm:sqref>
        </x14:dataValidation>
        <x14:dataValidation type="list" allowBlank="1" showInputMessage="1" showErrorMessage="1" xr:uid="{1ABB5810-C694-486B-A5E5-0D84AA58E6C4}">
          <x14:formula1>
            <xm:f>'Participant list'!$B$4:$B$19</xm:f>
          </x14:formula1>
          <xm:sqref>E7:E106 E113 E147:E184</xm:sqref>
        </x14:dataValidation>
        <x14:dataValidation type="list" allowBlank="1" showInputMessage="1" showErrorMessage="1" xr:uid="{99E2DA6F-531D-49D1-B7D0-466F90E45CA3}">
          <x14:formula1>
            <xm:f>hulpsheets!$F$1:$F$2</xm:f>
          </x14:formula1>
          <xm:sqref>I7:I106 I113:I140 I147:I184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O110"/>
  <sheetViews>
    <sheetView workbookViewId="0">
      <selection activeCell="M20" sqref="M20"/>
    </sheetView>
  </sheetViews>
  <sheetFormatPr defaultRowHeight="12.75" x14ac:dyDescent="0.2"/>
  <cols>
    <col min="1" max="1" width="16.42578125" bestFit="1" customWidth="1"/>
    <col min="2" max="2" width="12.85546875" bestFit="1" customWidth="1"/>
    <col min="3" max="3" width="16.5703125" bestFit="1" customWidth="1"/>
    <col min="4" max="4" width="17.85546875" bestFit="1" customWidth="1"/>
    <col min="5" max="5" width="14.28515625" bestFit="1" customWidth="1"/>
    <col min="6" max="6" width="11.28515625" bestFit="1" customWidth="1"/>
    <col min="9" max="11" width="11.28515625" bestFit="1" customWidth="1"/>
    <col min="13" max="14" width="11.28515625" bestFit="1" customWidth="1"/>
  </cols>
  <sheetData>
    <row r="1" spans="1:15" ht="15" x14ac:dyDescent="0.25">
      <c r="A1" t="s">
        <v>32</v>
      </c>
      <c r="C1" t="s">
        <v>36</v>
      </c>
      <c r="D1" t="s">
        <v>36</v>
      </c>
      <c r="E1" s="272" t="s">
        <v>38</v>
      </c>
      <c r="F1" t="s">
        <v>133</v>
      </c>
      <c r="H1" t="s">
        <v>113</v>
      </c>
      <c r="J1" s="23" t="s">
        <v>44</v>
      </c>
    </row>
    <row r="2" spans="1:15" x14ac:dyDescent="0.2">
      <c r="A2" t="s">
        <v>33</v>
      </c>
      <c r="C2" t="s">
        <v>40</v>
      </c>
      <c r="D2" t="s">
        <v>41</v>
      </c>
      <c r="E2" s="272"/>
      <c r="F2" t="s">
        <v>134</v>
      </c>
      <c r="H2" t="s">
        <v>114</v>
      </c>
      <c r="J2" t="s">
        <v>59</v>
      </c>
    </row>
    <row r="3" spans="1:15" ht="15" x14ac:dyDescent="0.25">
      <c r="A3" t="s">
        <v>34</v>
      </c>
      <c r="C3" t="s">
        <v>37</v>
      </c>
      <c r="D3" t="s">
        <v>60</v>
      </c>
      <c r="H3" t="s">
        <v>115</v>
      </c>
      <c r="J3" s="23" t="s">
        <v>45</v>
      </c>
    </row>
    <row r="4" spans="1:15" ht="15" x14ac:dyDescent="0.25">
      <c r="C4" t="s">
        <v>60</v>
      </c>
      <c r="D4" t="s">
        <v>61</v>
      </c>
      <c r="H4" t="s">
        <v>116</v>
      </c>
      <c r="J4" s="23" t="s">
        <v>58</v>
      </c>
    </row>
    <row r="5" spans="1:15" ht="15" x14ac:dyDescent="0.25">
      <c r="C5" t="s">
        <v>61</v>
      </c>
      <c r="D5" t="s">
        <v>62</v>
      </c>
      <c r="H5" t="s">
        <v>117</v>
      </c>
      <c r="J5" s="23" t="s">
        <v>46</v>
      </c>
    </row>
    <row r="6" spans="1:15" ht="15" x14ac:dyDescent="0.25">
      <c r="C6" t="s">
        <v>62</v>
      </c>
      <c r="H6" t="s">
        <v>118</v>
      </c>
      <c r="J6" s="23" t="s">
        <v>47</v>
      </c>
    </row>
    <row r="7" spans="1:15" ht="15" x14ac:dyDescent="0.25">
      <c r="H7" t="s">
        <v>119</v>
      </c>
      <c r="J7" s="23" t="s">
        <v>48</v>
      </c>
    </row>
    <row r="8" spans="1:15" ht="15" x14ac:dyDescent="0.25">
      <c r="H8" t="s">
        <v>120</v>
      </c>
      <c r="J8" s="23" t="s">
        <v>49</v>
      </c>
    </row>
    <row r="9" spans="1:15" ht="15" x14ac:dyDescent="0.25">
      <c r="H9" t="s">
        <v>121</v>
      </c>
      <c r="J9" s="23" t="s">
        <v>50</v>
      </c>
    </row>
    <row r="10" spans="1:15" x14ac:dyDescent="0.2">
      <c r="H10" t="s">
        <v>122</v>
      </c>
    </row>
    <row r="11" spans="1:15" x14ac:dyDescent="0.2">
      <c r="H11" t="s">
        <v>123</v>
      </c>
    </row>
    <row r="13" spans="1:15" x14ac:dyDescent="0.2">
      <c r="A13" t="s">
        <v>33</v>
      </c>
      <c r="B13" s="86" t="s">
        <v>164</v>
      </c>
      <c r="H13" t="s">
        <v>32</v>
      </c>
      <c r="I13" s="86" t="s">
        <v>165</v>
      </c>
    </row>
    <row r="14" spans="1:15" x14ac:dyDescent="0.2">
      <c r="A14" t="s">
        <v>42</v>
      </c>
      <c r="B14" t="s">
        <v>36</v>
      </c>
      <c r="C14" t="s">
        <v>41</v>
      </c>
      <c r="D14" t="s">
        <v>60</v>
      </c>
      <c r="E14" t="s">
        <v>61</v>
      </c>
      <c r="F14" t="s">
        <v>62</v>
      </c>
      <c r="H14" t="s">
        <v>42</v>
      </c>
      <c r="I14" t="s">
        <v>36</v>
      </c>
      <c r="J14" t="s">
        <v>40</v>
      </c>
      <c r="K14" t="s">
        <v>37</v>
      </c>
      <c r="L14" t="s">
        <v>60</v>
      </c>
      <c r="M14" t="s">
        <v>61</v>
      </c>
      <c r="N14" t="s">
        <v>62</v>
      </c>
    </row>
    <row r="15" spans="1:15" ht="15" x14ac:dyDescent="0.25">
      <c r="A15">
        <v>1</v>
      </c>
      <c r="B15" s="193">
        <v>4611</v>
      </c>
      <c r="C15" s="193">
        <v>7213</v>
      </c>
      <c r="D15" s="193">
        <v>5373</v>
      </c>
      <c r="E15" s="193">
        <v>6456</v>
      </c>
      <c r="F15" s="193">
        <v>7726</v>
      </c>
      <c r="H15" s="23">
        <v>1</v>
      </c>
      <c r="I15" s="183">
        <v>4811</v>
      </c>
      <c r="J15" s="183">
        <v>7988</v>
      </c>
      <c r="K15" s="183">
        <v>6676</v>
      </c>
      <c r="L15" s="184">
        <v>5570</v>
      </c>
      <c r="M15" s="183">
        <v>6676</v>
      </c>
      <c r="N15" s="183">
        <v>7988</v>
      </c>
      <c r="O15" s="24"/>
    </row>
    <row r="16" spans="1:15" ht="15" x14ac:dyDescent="0.25">
      <c r="A16">
        <v>2</v>
      </c>
      <c r="B16" s="193">
        <v>9222</v>
      </c>
      <c r="C16" s="193">
        <v>14426</v>
      </c>
      <c r="D16" s="193">
        <v>10745</v>
      </c>
      <c r="E16" s="193">
        <v>12912</v>
      </c>
      <c r="F16" s="193">
        <v>15452</v>
      </c>
      <c r="G16" s="24"/>
      <c r="H16" s="23">
        <v>2</v>
      </c>
      <c r="I16" s="185">
        <v>9621</v>
      </c>
      <c r="J16" s="185">
        <v>15977</v>
      </c>
      <c r="K16" s="186">
        <v>13352</v>
      </c>
      <c r="L16" s="187">
        <v>11139</v>
      </c>
      <c r="M16" s="186">
        <v>13352</v>
      </c>
      <c r="N16" s="185">
        <v>15977</v>
      </c>
      <c r="O16" s="24"/>
    </row>
    <row r="17" spans="1:15" ht="15" x14ac:dyDescent="0.25">
      <c r="A17">
        <v>3</v>
      </c>
      <c r="B17" s="193">
        <v>13833</v>
      </c>
      <c r="C17" s="193">
        <v>21639</v>
      </c>
      <c r="D17" s="193">
        <v>16118</v>
      </c>
      <c r="E17" s="193">
        <v>19368</v>
      </c>
      <c r="F17" s="193">
        <v>23178</v>
      </c>
      <c r="G17" s="24"/>
      <c r="H17" s="23">
        <v>3</v>
      </c>
      <c r="I17" s="185">
        <v>14432</v>
      </c>
      <c r="J17" s="185">
        <v>23965</v>
      </c>
      <c r="K17" s="186">
        <v>20028</v>
      </c>
      <c r="L17" s="187">
        <v>16709</v>
      </c>
      <c r="M17" s="186">
        <v>20028</v>
      </c>
      <c r="N17" s="185">
        <v>23965</v>
      </c>
      <c r="O17" s="24"/>
    </row>
    <row r="18" spans="1:15" ht="15" x14ac:dyDescent="0.25">
      <c r="A18">
        <v>4</v>
      </c>
      <c r="B18" s="193">
        <v>18444</v>
      </c>
      <c r="C18" s="193">
        <v>38852</v>
      </c>
      <c r="D18" s="193">
        <v>21491</v>
      </c>
      <c r="E18" s="193">
        <v>25824</v>
      </c>
      <c r="F18" s="193">
        <v>30904</v>
      </c>
      <c r="G18" s="24"/>
      <c r="H18" s="23">
        <v>4</v>
      </c>
      <c r="I18" s="185">
        <v>19242</v>
      </c>
      <c r="J18" s="185">
        <v>31953</v>
      </c>
      <c r="K18" s="186">
        <v>26704</v>
      </c>
      <c r="L18" s="187">
        <v>22278</v>
      </c>
      <c r="M18" s="186">
        <v>26704</v>
      </c>
      <c r="N18" s="185">
        <v>31953</v>
      </c>
      <c r="O18" s="24"/>
    </row>
    <row r="19" spans="1:15" ht="15" x14ac:dyDescent="0.25">
      <c r="A19">
        <v>5</v>
      </c>
      <c r="B19" s="193">
        <v>23055</v>
      </c>
      <c r="C19" s="193">
        <v>36065</v>
      </c>
      <c r="D19" s="193">
        <v>26863</v>
      </c>
      <c r="E19" s="193">
        <v>32280</v>
      </c>
      <c r="F19" s="193">
        <v>38630</v>
      </c>
      <c r="G19" s="24"/>
      <c r="H19" s="23">
        <v>5</v>
      </c>
      <c r="I19" s="185">
        <v>24053</v>
      </c>
      <c r="J19" s="185">
        <v>39942</v>
      </c>
      <c r="K19" s="186">
        <v>33380</v>
      </c>
      <c r="L19" s="187">
        <v>27848</v>
      </c>
      <c r="M19" s="186">
        <v>33380</v>
      </c>
      <c r="N19" s="185">
        <v>39942</v>
      </c>
      <c r="O19" s="24"/>
    </row>
    <row r="20" spans="1:15" ht="15" x14ac:dyDescent="0.25">
      <c r="A20">
        <v>6</v>
      </c>
      <c r="B20" s="193">
        <v>27666</v>
      </c>
      <c r="C20" s="193">
        <v>43278</v>
      </c>
      <c r="D20" s="193">
        <v>32236</v>
      </c>
      <c r="E20" s="193">
        <v>38737</v>
      </c>
      <c r="F20" s="193">
        <v>46356</v>
      </c>
      <c r="G20" s="24"/>
      <c r="H20" s="23">
        <v>6</v>
      </c>
      <c r="I20" s="185">
        <v>28863</v>
      </c>
      <c r="J20" s="185">
        <v>47930</v>
      </c>
      <c r="K20" s="186">
        <v>40057</v>
      </c>
      <c r="L20" s="187">
        <v>33417</v>
      </c>
      <c r="M20" s="186">
        <v>40057</v>
      </c>
      <c r="N20" s="185">
        <v>47930</v>
      </c>
      <c r="O20" s="24"/>
    </row>
    <row r="21" spans="1:15" ht="15" x14ac:dyDescent="0.25">
      <c r="A21">
        <v>7</v>
      </c>
      <c r="B21" s="193">
        <v>32277</v>
      </c>
      <c r="C21" s="193">
        <v>50490</v>
      </c>
      <c r="D21" s="193">
        <v>37609</v>
      </c>
      <c r="E21" s="193">
        <v>45193</v>
      </c>
      <c r="F21" s="193">
        <v>54082</v>
      </c>
      <c r="G21" s="24"/>
      <c r="H21" s="23">
        <v>7</v>
      </c>
      <c r="I21" s="185">
        <v>33674</v>
      </c>
      <c r="J21" s="185">
        <v>55918</v>
      </c>
      <c r="K21" s="186">
        <v>46733</v>
      </c>
      <c r="L21" s="187">
        <v>38987</v>
      </c>
      <c r="M21" s="186">
        <v>46733</v>
      </c>
      <c r="N21" s="185">
        <v>55918</v>
      </c>
      <c r="O21" s="24"/>
    </row>
    <row r="22" spans="1:15" ht="15" x14ac:dyDescent="0.25">
      <c r="A22">
        <v>8</v>
      </c>
      <c r="B22" s="193">
        <v>36888</v>
      </c>
      <c r="C22" s="193">
        <v>57703</v>
      </c>
      <c r="D22" s="193">
        <v>42981</v>
      </c>
      <c r="E22" s="193">
        <v>51649</v>
      </c>
      <c r="F22" s="193">
        <v>61808</v>
      </c>
      <c r="G22" s="24"/>
      <c r="H22" s="23">
        <v>8</v>
      </c>
      <c r="I22" s="185">
        <v>38484</v>
      </c>
      <c r="J22" s="185">
        <v>63907</v>
      </c>
      <c r="K22" s="186">
        <v>53409</v>
      </c>
      <c r="L22" s="187">
        <v>44556</v>
      </c>
      <c r="M22" s="186">
        <v>53409</v>
      </c>
      <c r="N22" s="185">
        <v>63907</v>
      </c>
      <c r="O22" s="24"/>
    </row>
    <row r="23" spans="1:15" ht="15" x14ac:dyDescent="0.25">
      <c r="A23">
        <v>9</v>
      </c>
      <c r="B23" s="193">
        <v>41499</v>
      </c>
      <c r="C23" s="193">
        <v>64916</v>
      </c>
      <c r="D23" s="193">
        <v>48354</v>
      </c>
      <c r="E23" s="193">
        <v>58105</v>
      </c>
      <c r="F23" s="193">
        <v>69534</v>
      </c>
      <c r="G23" s="24"/>
      <c r="H23" s="23">
        <v>9</v>
      </c>
      <c r="I23" s="185">
        <v>43295</v>
      </c>
      <c r="J23" s="185">
        <v>71895</v>
      </c>
      <c r="K23" s="186">
        <v>60085</v>
      </c>
      <c r="L23" s="187">
        <v>50126</v>
      </c>
      <c r="M23" s="186">
        <v>60085</v>
      </c>
      <c r="N23" s="185">
        <v>71895</v>
      </c>
      <c r="O23" s="24"/>
    </row>
    <row r="24" spans="1:15" ht="15" x14ac:dyDescent="0.25">
      <c r="A24">
        <v>10</v>
      </c>
      <c r="B24" s="193">
        <v>46110</v>
      </c>
      <c r="C24" s="193">
        <v>72129</v>
      </c>
      <c r="D24" s="193">
        <v>53727</v>
      </c>
      <c r="E24" s="193">
        <v>64561</v>
      </c>
      <c r="F24" s="193">
        <v>77260</v>
      </c>
      <c r="G24" s="24"/>
      <c r="H24" s="23">
        <v>10</v>
      </c>
      <c r="I24" s="185">
        <v>48105</v>
      </c>
      <c r="J24" s="185">
        <v>79883</v>
      </c>
      <c r="K24" s="186">
        <v>66761</v>
      </c>
      <c r="L24" s="187">
        <v>55695</v>
      </c>
      <c r="M24" s="186">
        <v>66761</v>
      </c>
      <c r="N24" s="185">
        <v>79883</v>
      </c>
      <c r="O24" s="24"/>
    </row>
    <row r="25" spans="1:15" ht="15" x14ac:dyDescent="0.25">
      <c r="A25">
        <v>11</v>
      </c>
      <c r="B25" s="193">
        <v>50721</v>
      </c>
      <c r="C25" s="193">
        <v>79342</v>
      </c>
      <c r="D25" s="193">
        <v>59099</v>
      </c>
      <c r="E25" s="193">
        <v>71017</v>
      </c>
      <c r="F25" s="193">
        <v>84986</v>
      </c>
      <c r="G25" s="24"/>
      <c r="H25" s="23">
        <v>11</v>
      </c>
      <c r="I25" s="185">
        <v>52916</v>
      </c>
      <c r="J25" s="185">
        <v>87872</v>
      </c>
      <c r="K25" s="186">
        <v>73437</v>
      </c>
      <c r="L25" s="187">
        <v>61265</v>
      </c>
      <c r="M25" s="186">
        <v>73437</v>
      </c>
      <c r="N25" s="185">
        <v>87872</v>
      </c>
      <c r="O25" s="24"/>
    </row>
    <row r="26" spans="1:15" ht="15" x14ac:dyDescent="0.25">
      <c r="A26">
        <v>12</v>
      </c>
      <c r="B26" s="193">
        <v>59943</v>
      </c>
      <c r="C26" s="193">
        <v>93768</v>
      </c>
      <c r="D26" s="193">
        <v>69845</v>
      </c>
      <c r="E26" s="193">
        <v>83929</v>
      </c>
      <c r="F26" s="193">
        <v>100438</v>
      </c>
      <c r="G26" s="24"/>
      <c r="H26" s="23">
        <v>12</v>
      </c>
      <c r="I26" s="195">
        <v>62537</v>
      </c>
      <c r="J26" s="195">
        <v>103848</v>
      </c>
      <c r="K26" s="195">
        <v>86789</v>
      </c>
      <c r="L26" s="196">
        <v>72403</v>
      </c>
      <c r="M26" s="195">
        <v>86789</v>
      </c>
      <c r="N26" s="195">
        <v>103848</v>
      </c>
      <c r="O26" s="24"/>
    </row>
    <row r="27" spans="1:15" ht="15" x14ac:dyDescent="0.25">
      <c r="A27">
        <v>13</v>
      </c>
      <c r="B27" s="193">
        <v>66117</v>
      </c>
      <c r="C27" s="193">
        <v>101972</v>
      </c>
      <c r="D27" s="193">
        <v>75956</v>
      </c>
      <c r="E27" s="193">
        <v>91272</v>
      </c>
      <c r="F27" s="193">
        <v>109225</v>
      </c>
      <c r="G27" s="24"/>
      <c r="H27" s="23">
        <v>13</v>
      </c>
      <c r="I27" s="186">
        <v>68879</v>
      </c>
      <c r="J27" s="186">
        <v>112854</v>
      </c>
      <c r="K27" s="186">
        <v>94316</v>
      </c>
      <c r="L27" s="186">
        <v>78682</v>
      </c>
      <c r="M27" s="186">
        <v>94316</v>
      </c>
      <c r="N27" s="186">
        <v>112854</v>
      </c>
      <c r="O27" s="24"/>
    </row>
    <row r="28" spans="1:15" ht="15" x14ac:dyDescent="0.25">
      <c r="A28">
        <v>14</v>
      </c>
      <c r="B28" s="193">
        <v>72291</v>
      </c>
      <c r="C28" s="193">
        <v>110175</v>
      </c>
      <c r="D28" s="193">
        <v>82066</v>
      </c>
      <c r="E28" s="193">
        <v>98615</v>
      </c>
      <c r="F28" s="193">
        <v>118012</v>
      </c>
      <c r="G28" s="24"/>
      <c r="H28" s="23">
        <v>14</v>
      </c>
      <c r="I28" s="186">
        <v>75222</v>
      </c>
      <c r="J28" s="186">
        <v>121861</v>
      </c>
      <c r="K28" s="186">
        <v>101843</v>
      </c>
      <c r="L28" s="186">
        <v>84962</v>
      </c>
      <c r="M28" s="186">
        <v>101843</v>
      </c>
      <c r="N28" s="186">
        <v>121861</v>
      </c>
      <c r="O28" s="24"/>
    </row>
    <row r="29" spans="1:15" ht="15" x14ac:dyDescent="0.25">
      <c r="A29">
        <v>15</v>
      </c>
      <c r="B29" s="193">
        <v>78465</v>
      </c>
      <c r="C29" s="193">
        <v>118379</v>
      </c>
      <c r="D29" s="193">
        <v>88177</v>
      </c>
      <c r="E29" s="193">
        <v>105958</v>
      </c>
      <c r="F29" s="193">
        <v>126800</v>
      </c>
      <c r="G29" s="24"/>
      <c r="H29" s="23">
        <v>15</v>
      </c>
      <c r="I29" s="186">
        <v>81564</v>
      </c>
      <c r="J29" s="186">
        <v>130867</v>
      </c>
      <c r="K29" s="186">
        <v>109370</v>
      </c>
      <c r="L29" s="186">
        <v>91241</v>
      </c>
      <c r="M29" s="186">
        <v>109370</v>
      </c>
      <c r="N29" s="186">
        <v>130867</v>
      </c>
      <c r="O29" s="24"/>
    </row>
    <row r="30" spans="1:15" ht="15" x14ac:dyDescent="0.25">
      <c r="A30">
        <v>16</v>
      </c>
      <c r="B30" s="193">
        <v>84639</v>
      </c>
      <c r="C30" s="193">
        <v>126582</v>
      </c>
      <c r="D30" s="193">
        <v>94287</v>
      </c>
      <c r="E30" s="193">
        <v>113300</v>
      </c>
      <c r="F30" s="193">
        <v>135587</v>
      </c>
      <c r="G30" s="24"/>
      <c r="H30" s="23">
        <v>16</v>
      </c>
      <c r="I30" s="186">
        <v>87907</v>
      </c>
      <c r="J30" s="186">
        <v>139874</v>
      </c>
      <c r="K30" s="186">
        <v>116896</v>
      </c>
      <c r="L30" s="186">
        <v>97520</v>
      </c>
      <c r="M30" s="186">
        <v>116896</v>
      </c>
      <c r="N30" s="186">
        <v>139874</v>
      </c>
      <c r="O30" s="24"/>
    </row>
    <row r="31" spans="1:15" ht="15" x14ac:dyDescent="0.25">
      <c r="A31">
        <v>17</v>
      </c>
      <c r="B31" s="193">
        <v>90813</v>
      </c>
      <c r="C31" s="193">
        <v>134786</v>
      </c>
      <c r="D31" s="193">
        <v>100398</v>
      </c>
      <c r="E31" s="193">
        <v>120643</v>
      </c>
      <c r="F31" s="193">
        <v>144374</v>
      </c>
      <c r="G31" s="24"/>
      <c r="H31" s="23">
        <v>17</v>
      </c>
      <c r="I31" s="186">
        <v>92249</v>
      </c>
      <c r="J31" s="186">
        <v>148880</v>
      </c>
      <c r="K31" s="186">
        <v>124423</v>
      </c>
      <c r="L31" s="186">
        <v>103799</v>
      </c>
      <c r="M31" s="186">
        <v>124423</v>
      </c>
      <c r="N31" s="186">
        <v>148880</v>
      </c>
      <c r="O31" s="24"/>
    </row>
    <row r="32" spans="1:15" ht="15" x14ac:dyDescent="0.25">
      <c r="A32">
        <v>18</v>
      </c>
      <c r="B32" s="193">
        <v>96988</v>
      </c>
      <c r="C32" s="193">
        <v>142990</v>
      </c>
      <c r="D32" s="193">
        <v>106509</v>
      </c>
      <c r="E32" s="193">
        <v>127986</v>
      </c>
      <c r="F32" s="193">
        <v>153161</v>
      </c>
      <c r="G32" s="24"/>
      <c r="H32" s="23">
        <v>18</v>
      </c>
      <c r="I32" s="186">
        <v>100592</v>
      </c>
      <c r="J32" s="186">
        <v>157887</v>
      </c>
      <c r="K32" s="186">
        <v>131950</v>
      </c>
      <c r="L32" s="186">
        <v>110079</v>
      </c>
      <c r="M32" s="186">
        <v>131950</v>
      </c>
      <c r="N32" s="186">
        <v>157887</v>
      </c>
      <c r="O32" s="24"/>
    </row>
    <row r="33" spans="1:15" ht="15" x14ac:dyDescent="0.25">
      <c r="A33">
        <v>19</v>
      </c>
      <c r="B33" s="193">
        <v>103162</v>
      </c>
      <c r="C33" s="193">
        <v>151193</v>
      </c>
      <c r="D33" s="193">
        <v>112619</v>
      </c>
      <c r="E33" s="193">
        <v>135329</v>
      </c>
      <c r="F33" s="193">
        <v>161948</v>
      </c>
      <c r="G33" s="24"/>
      <c r="H33" s="23">
        <v>19</v>
      </c>
      <c r="I33" s="186">
        <v>106934</v>
      </c>
      <c r="J33" s="186">
        <v>166893</v>
      </c>
      <c r="K33" s="186">
        <v>139477</v>
      </c>
      <c r="L33" s="186">
        <v>116358</v>
      </c>
      <c r="M33" s="186">
        <v>139477</v>
      </c>
      <c r="N33" s="186">
        <v>166893</v>
      </c>
      <c r="O33" s="24"/>
    </row>
    <row r="34" spans="1:15" ht="15" x14ac:dyDescent="0.25">
      <c r="A34">
        <v>20</v>
      </c>
      <c r="B34" s="193">
        <v>109336</v>
      </c>
      <c r="C34" s="193">
        <v>159397</v>
      </c>
      <c r="D34" s="193">
        <v>118730</v>
      </c>
      <c r="E34" s="193">
        <v>142672</v>
      </c>
      <c r="F34" s="193">
        <v>170735</v>
      </c>
      <c r="G34" s="24"/>
      <c r="H34" s="23">
        <v>20</v>
      </c>
      <c r="I34" s="186">
        <v>113276</v>
      </c>
      <c r="J34" s="186">
        <v>175899</v>
      </c>
      <c r="K34" s="186">
        <v>147004</v>
      </c>
      <c r="L34" s="186">
        <v>122637</v>
      </c>
      <c r="M34" s="186">
        <v>147004</v>
      </c>
      <c r="N34" s="186">
        <v>175899</v>
      </c>
      <c r="O34" s="24"/>
    </row>
    <row r="35" spans="1:15" ht="15" x14ac:dyDescent="0.25">
      <c r="A35">
        <v>21</v>
      </c>
      <c r="B35" s="193">
        <v>115510</v>
      </c>
      <c r="C35" s="193">
        <v>167600</v>
      </c>
      <c r="D35" s="193">
        <v>124840</v>
      </c>
      <c r="E35" s="193">
        <v>150015</v>
      </c>
      <c r="F35" s="193">
        <v>179523</v>
      </c>
      <c r="G35" s="24"/>
      <c r="H35" s="23">
        <v>21</v>
      </c>
      <c r="I35" s="186">
        <v>119619</v>
      </c>
      <c r="J35" s="186">
        <v>184906</v>
      </c>
      <c r="K35" s="186">
        <v>154351</v>
      </c>
      <c r="L35" s="186">
        <v>128916</v>
      </c>
      <c r="M35" s="186">
        <v>154351</v>
      </c>
      <c r="N35" s="186">
        <v>184906</v>
      </c>
      <c r="O35" s="24"/>
    </row>
    <row r="36" spans="1:15" ht="15" x14ac:dyDescent="0.25">
      <c r="A36">
        <v>22</v>
      </c>
      <c r="B36" s="193">
        <v>121684</v>
      </c>
      <c r="C36" s="193">
        <v>175804</v>
      </c>
      <c r="D36" s="193">
        <v>130951</v>
      </c>
      <c r="E36" s="193">
        <v>157357</v>
      </c>
      <c r="F36" s="193">
        <v>188310</v>
      </c>
      <c r="G36" s="24"/>
      <c r="H36" s="23">
        <v>22</v>
      </c>
      <c r="I36" s="186">
        <v>125961</v>
      </c>
      <c r="J36" s="186">
        <v>193912</v>
      </c>
      <c r="K36" s="186">
        <v>162057</v>
      </c>
      <c r="L36" s="186">
        <v>135196</v>
      </c>
      <c r="M36" s="186">
        <v>162057</v>
      </c>
      <c r="N36" s="186">
        <v>193912</v>
      </c>
      <c r="O36" s="24"/>
    </row>
    <row r="37" spans="1:15" ht="15" x14ac:dyDescent="0.25">
      <c r="A37">
        <v>23</v>
      </c>
      <c r="B37" s="193">
        <v>127858</v>
      </c>
      <c r="C37" s="193">
        <v>184007</v>
      </c>
      <c r="D37" s="193">
        <v>137061</v>
      </c>
      <c r="E37" s="193">
        <v>164700</v>
      </c>
      <c r="F37" s="193">
        <v>197097</v>
      </c>
      <c r="G37" s="24"/>
      <c r="H37" s="23">
        <v>23</v>
      </c>
      <c r="I37" s="186">
        <v>132304</v>
      </c>
      <c r="J37" s="186">
        <v>202919</v>
      </c>
      <c r="K37" s="186">
        <v>169584</v>
      </c>
      <c r="L37" s="186">
        <v>141475</v>
      </c>
      <c r="M37" s="186">
        <v>169584</v>
      </c>
      <c r="N37" s="186">
        <v>202919</v>
      </c>
      <c r="O37" s="24"/>
    </row>
    <row r="38" spans="1:15" ht="15" x14ac:dyDescent="0.25">
      <c r="A38">
        <v>24</v>
      </c>
      <c r="B38" s="193">
        <v>134032</v>
      </c>
      <c r="C38" s="193">
        <v>192211</v>
      </c>
      <c r="D38" s="193">
        <v>143172</v>
      </c>
      <c r="E38" s="193">
        <v>172043</v>
      </c>
      <c r="F38" s="193">
        <v>205884</v>
      </c>
      <c r="G38" s="24"/>
      <c r="H38" s="23">
        <v>24</v>
      </c>
      <c r="I38" s="197">
        <v>138646</v>
      </c>
      <c r="J38" s="197">
        <v>211925</v>
      </c>
      <c r="K38" s="197">
        <v>177111</v>
      </c>
      <c r="L38" s="197">
        <v>147754</v>
      </c>
      <c r="M38" s="197">
        <v>177111</v>
      </c>
      <c r="N38" s="197">
        <v>211925</v>
      </c>
      <c r="O38" s="24"/>
    </row>
    <row r="39" spans="1:15" ht="15" x14ac:dyDescent="0.25">
      <c r="A39">
        <v>25</v>
      </c>
      <c r="B39" s="193">
        <v>140790</v>
      </c>
      <c r="C39" s="193">
        <v>200824</v>
      </c>
      <c r="D39" s="193">
        <v>149587</v>
      </c>
      <c r="E39" s="193">
        <v>179752</v>
      </c>
      <c r="F39" s="193">
        <v>215109</v>
      </c>
      <c r="G39" s="24"/>
      <c r="H39" s="23">
        <v>25</v>
      </c>
      <c r="I39" s="186">
        <v>145529</v>
      </c>
      <c r="J39" s="186">
        <v>221298</v>
      </c>
      <c r="K39" s="186">
        <v>184944</v>
      </c>
      <c r="L39" s="186">
        <v>154289</v>
      </c>
      <c r="M39" s="186">
        <v>184944</v>
      </c>
      <c r="N39" s="186">
        <v>221298</v>
      </c>
      <c r="O39" s="24"/>
    </row>
    <row r="40" spans="1:15" ht="15" x14ac:dyDescent="0.25">
      <c r="A40">
        <v>26</v>
      </c>
      <c r="B40" s="193">
        <v>147547</v>
      </c>
      <c r="C40" s="193">
        <v>209436</v>
      </c>
      <c r="D40" s="193">
        <v>156002</v>
      </c>
      <c r="E40" s="193">
        <v>187461</v>
      </c>
      <c r="F40" s="193">
        <v>224335</v>
      </c>
      <c r="G40" s="24"/>
      <c r="H40" s="23">
        <v>26</v>
      </c>
      <c r="I40" s="186">
        <v>152411</v>
      </c>
      <c r="J40" s="186">
        <v>230671</v>
      </c>
      <c r="K40" s="186">
        <v>192777</v>
      </c>
      <c r="L40" s="186">
        <v>160824</v>
      </c>
      <c r="M40" s="186">
        <v>192777</v>
      </c>
      <c r="N40" s="186">
        <v>230671</v>
      </c>
      <c r="O40" s="24"/>
    </row>
    <row r="41" spans="1:15" ht="15" x14ac:dyDescent="0.25">
      <c r="A41">
        <v>27</v>
      </c>
      <c r="B41" s="193">
        <v>154305</v>
      </c>
      <c r="C41" s="193">
        <v>218049</v>
      </c>
      <c r="D41" s="193">
        <v>162418</v>
      </c>
      <c r="E41" s="193">
        <v>195170</v>
      </c>
      <c r="F41" s="193">
        <v>233560</v>
      </c>
      <c r="G41" s="24"/>
      <c r="H41" s="23">
        <v>27</v>
      </c>
      <c r="I41" s="186">
        <v>159294</v>
      </c>
      <c r="J41" s="186">
        <v>240044</v>
      </c>
      <c r="K41" s="186">
        <v>200611</v>
      </c>
      <c r="L41" s="186">
        <v>167359</v>
      </c>
      <c r="M41" s="186">
        <v>200611</v>
      </c>
      <c r="N41" s="186">
        <v>240044</v>
      </c>
      <c r="O41" s="24"/>
    </row>
    <row r="42" spans="1:15" ht="15" x14ac:dyDescent="0.25">
      <c r="A42">
        <v>28</v>
      </c>
      <c r="B42" s="193">
        <v>161062</v>
      </c>
      <c r="C42" s="193">
        <v>226661</v>
      </c>
      <c r="D42" s="193">
        <v>168833</v>
      </c>
      <c r="E42" s="193">
        <v>202878</v>
      </c>
      <c r="F42" s="193">
        <v>242785</v>
      </c>
      <c r="G42" s="24"/>
      <c r="H42" s="23">
        <v>28</v>
      </c>
      <c r="I42" s="186">
        <v>166176</v>
      </c>
      <c r="J42" s="186">
        <v>249416</v>
      </c>
      <c r="K42" s="186">
        <v>208444</v>
      </c>
      <c r="L42" s="186">
        <v>173893</v>
      </c>
      <c r="M42" s="186">
        <v>208444</v>
      </c>
      <c r="N42" s="186">
        <v>249416</v>
      </c>
      <c r="O42" s="24"/>
    </row>
    <row r="43" spans="1:15" ht="15" x14ac:dyDescent="0.25">
      <c r="A43">
        <v>29</v>
      </c>
      <c r="B43" s="193">
        <v>167820</v>
      </c>
      <c r="C43" s="193">
        <v>235274</v>
      </c>
      <c r="D43" s="193">
        <v>175248</v>
      </c>
      <c r="E43" s="193">
        <v>210587</v>
      </c>
      <c r="F43" s="193">
        <v>252010</v>
      </c>
      <c r="G43" s="24"/>
      <c r="H43" s="23">
        <v>29</v>
      </c>
      <c r="I43" s="186">
        <v>176059</v>
      </c>
      <c r="J43" s="186">
        <v>258789</v>
      </c>
      <c r="K43" s="186">
        <v>216277</v>
      </c>
      <c r="L43" s="186">
        <v>180428</v>
      </c>
      <c r="M43" s="186">
        <v>216277</v>
      </c>
      <c r="N43" s="186">
        <v>258789</v>
      </c>
      <c r="O43" s="24"/>
    </row>
    <row r="44" spans="1:15" ht="15" x14ac:dyDescent="0.25">
      <c r="A44">
        <v>30</v>
      </c>
      <c r="B44" s="193">
        <v>174577</v>
      </c>
      <c r="C44" s="193">
        <v>243887</v>
      </c>
      <c r="D44" s="193">
        <v>181663</v>
      </c>
      <c r="E44" s="193">
        <v>218296</v>
      </c>
      <c r="F44" s="193">
        <v>261236</v>
      </c>
      <c r="G44" s="24"/>
      <c r="H44" s="23">
        <v>30</v>
      </c>
      <c r="I44" s="186">
        <v>179942</v>
      </c>
      <c r="J44" s="186">
        <v>268162</v>
      </c>
      <c r="K44" s="186">
        <v>224110</v>
      </c>
      <c r="L44" s="186">
        <v>186963</v>
      </c>
      <c r="M44" s="186">
        <v>224110</v>
      </c>
      <c r="N44" s="186">
        <v>268162</v>
      </c>
      <c r="O44" s="24"/>
    </row>
    <row r="45" spans="1:15" ht="15" x14ac:dyDescent="0.25">
      <c r="A45">
        <v>31</v>
      </c>
      <c r="B45" s="193">
        <v>181335</v>
      </c>
      <c r="C45" s="193">
        <v>252499</v>
      </c>
      <c r="D45" s="193">
        <v>188078</v>
      </c>
      <c r="E45" s="193">
        <v>226005</v>
      </c>
      <c r="F45" s="193">
        <v>270461</v>
      </c>
      <c r="G45" s="24"/>
      <c r="H45" s="23">
        <v>31</v>
      </c>
      <c r="I45" s="186">
        <v>186824</v>
      </c>
      <c r="J45" s="186">
        <v>277535</v>
      </c>
      <c r="K45" s="186">
        <v>231943</v>
      </c>
      <c r="L45" s="186">
        <v>193498</v>
      </c>
      <c r="M45" s="186">
        <v>231943</v>
      </c>
      <c r="N45" s="186">
        <v>277535</v>
      </c>
      <c r="O45" s="24"/>
    </row>
    <row r="46" spans="1:15" ht="15" x14ac:dyDescent="0.25">
      <c r="A46">
        <v>32</v>
      </c>
      <c r="B46" s="193">
        <v>188092</v>
      </c>
      <c r="C46" s="193">
        <v>261112</v>
      </c>
      <c r="D46" s="193">
        <v>194493</v>
      </c>
      <c r="E46" s="193">
        <v>233714</v>
      </c>
      <c r="F46" s="193">
        <v>279686</v>
      </c>
      <c r="G46" s="24"/>
      <c r="H46" s="23">
        <v>32</v>
      </c>
      <c r="I46" s="186">
        <v>193707</v>
      </c>
      <c r="J46" s="186">
        <v>286908</v>
      </c>
      <c r="K46" s="186">
        <v>239776</v>
      </c>
      <c r="L46" s="186">
        <v>200033</v>
      </c>
      <c r="M46" s="186">
        <v>239776</v>
      </c>
      <c r="N46" s="186">
        <v>286908</v>
      </c>
      <c r="O46" s="24"/>
    </row>
    <row r="47" spans="1:15" ht="15" x14ac:dyDescent="0.25">
      <c r="A47">
        <v>33</v>
      </c>
      <c r="B47" s="193">
        <v>194850</v>
      </c>
      <c r="C47" s="193">
        <v>269724</v>
      </c>
      <c r="D47" s="193">
        <v>200909</v>
      </c>
      <c r="E47" s="193">
        <v>241423</v>
      </c>
      <c r="F47" s="193">
        <v>288911</v>
      </c>
      <c r="G47" s="24"/>
      <c r="H47" s="23">
        <v>33</v>
      </c>
      <c r="I47" s="186">
        <v>200589</v>
      </c>
      <c r="J47" s="186">
        <v>296281</v>
      </c>
      <c r="K47" s="186">
        <v>247610</v>
      </c>
      <c r="L47" s="186">
        <v>206568</v>
      </c>
      <c r="M47" s="186">
        <v>247610</v>
      </c>
      <c r="N47" s="186">
        <v>296281</v>
      </c>
      <c r="O47" s="24"/>
    </row>
    <row r="48" spans="1:15" ht="15" x14ac:dyDescent="0.25">
      <c r="A48">
        <v>34</v>
      </c>
      <c r="B48" s="193">
        <v>201607</v>
      </c>
      <c r="C48" s="193">
        <v>278337</v>
      </c>
      <c r="D48" s="193">
        <v>207324</v>
      </c>
      <c r="E48" s="193">
        <v>249131</v>
      </c>
      <c r="F48" s="193">
        <v>298137</v>
      </c>
      <c r="G48" s="24"/>
      <c r="H48" s="23">
        <v>34</v>
      </c>
      <c r="I48" s="186">
        <v>207472</v>
      </c>
      <c r="J48" s="186">
        <v>305653</v>
      </c>
      <c r="K48" s="186">
        <v>255443</v>
      </c>
      <c r="L48" s="186">
        <v>213102</v>
      </c>
      <c r="M48" s="186">
        <v>255443</v>
      </c>
      <c r="N48" s="186">
        <v>305653</v>
      </c>
      <c r="O48" s="24"/>
    </row>
    <row r="49" spans="1:15" ht="15" x14ac:dyDescent="0.25">
      <c r="A49">
        <v>35</v>
      </c>
      <c r="B49" s="193">
        <v>208365</v>
      </c>
      <c r="C49" s="193">
        <v>286949</v>
      </c>
      <c r="D49" s="193">
        <v>213739</v>
      </c>
      <c r="E49" s="193">
        <v>256840</v>
      </c>
      <c r="F49" s="193">
        <v>307362</v>
      </c>
      <c r="G49" s="24"/>
      <c r="H49" s="23">
        <v>35</v>
      </c>
      <c r="I49" s="186">
        <v>214354</v>
      </c>
      <c r="J49" s="186">
        <v>315026</v>
      </c>
      <c r="K49" s="186">
        <v>263276</v>
      </c>
      <c r="L49" s="186">
        <v>219637</v>
      </c>
      <c r="M49" s="186">
        <v>263276</v>
      </c>
      <c r="N49" s="186">
        <v>315026</v>
      </c>
      <c r="O49" s="24"/>
    </row>
    <row r="50" spans="1:15" ht="15" x14ac:dyDescent="0.25">
      <c r="A50">
        <v>36</v>
      </c>
      <c r="B50" s="193">
        <v>215122</v>
      </c>
      <c r="C50" s="193">
        <v>295562</v>
      </c>
      <c r="D50" s="193">
        <v>220154</v>
      </c>
      <c r="E50" s="193">
        <v>264549</v>
      </c>
      <c r="F50" s="193">
        <v>316587</v>
      </c>
      <c r="G50" s="24"/>
      <c r="H50" s="23">
        <v>36</v>
      </c>
      <c r="I50" s="197">
        <v>221237</v>
      </c>
      <c r="J50" s="197">
        <v>324399</v>
      </c>
      <c r="K50" s="197">
        <v>271109</v>
      </c>
      <c r="L50" s="197">
        <v>226172</v>
      </c>
      <c r="M50" s="197">
        <v>271109</v>
      </c>
      <c r="N50" s="197">
        <v>324399</v>
      </c>
      <c r="O50" s="24"/>
    </row>
    <row r="51" spans="1:15" ht="15" x14ac:dyDescent="0.25">
      <c r="A51">
        <v>37</v>
      </c>
      <c r="B51" s="193">
        <v>222582</v>
      </c>
      <c r="C51" s="193">
        <v>304604</v>
      </c>
      <c r="D51" s="193">
        <v>226889</v>
      </c>
      <c r="E51" s="193">
        <v>272642</v>
      </c>
      <c r="F51" s="193">
        <v>326272</v>
      </c>
      <c r="G51" s="24"/>
      <c r="H51" s="23">
        <v>37</v>
      </c>
      <c r="I51" s="186">
        <v>228755</v>
      </c>
      <c r="J51" s="186">
        <v>334153</v>
      </c>
      <c r="K51" s="186">
        <v>279261</v>
      </c>
      <c r="L51" s="186">
        <v>232973</v>
      </c>
      <c r="M51" s="186">
        <v>279261</v>
      </c>
      <c r="N51" s="186">
        <v>334153</v>
      </c>
      <c r="O51" s="24"/>
    </row>
    <row r="52" spans="1:15" ht="15" x14ac:dyDescent="0.25">
      <c r="A52">
        <v>38</v>
      </c>
      <c r="B52" s="193">
        <v>230042</v>
      </c>
      <c r="C52" s="193">
        <v>313646</v>
      </c>
      <c r="D52" s="193">
        <v>233624</v>
      </c>
      <c r="E52" s="193">
        <v>280735</v>
      </c>
      <c r="F52" s="193">
        <v>335957</v>
      </c>
      <c r="G52" s="24"/>
      <c r="H52" s="23">
        <v>38</v>
      </c>
      <c r="I52" s="186">
        <v>236273</v>
      </c>
      <c r="J52" s="186">
        <v>343908</v>
      </c>
      <c r="K52" s="186">
        <v>287413</v>
      </c>
      <c r="L52" s="186">
        <v>239773</v>
      </c>
      <c r="M52" s="186">
        <v>287413</v>
      </c>
      <c r="N52" s="186">
        <v>343908</v>
      </c>
      <c r="O52" s="24"/>
    </row>
    <row r="53" spans="1:15" ht="15" x14ac:dyDescent="0.25">
      <c r="A53">
        <v>39</v>
      </c>
      <c r="B53" s="193">
        <v>237501</v>
      </c>
      <c r="C53" s="193">
        <v>322688</v>
      </c>
      <c r="D53" s="193">
        <v>240359</v>
      </c>
      <c r="E53" s="193">
        <v>288828</v>
      </c>
      <c r="F53" s="193">
        <v>345642</v>
      </c>
      <c r="G53" s="24"/>
      <c r="H53" s="23">
        <v>39</v>
      </c>
      <c r="I53" s="186">
        <v>243790</v>
      </c>
      <c r="J53" s="186">
        <v>353662</v>
      </c>
      <c r="K53" s="186">
        <v>295565</v>
      </c>
      <c r="L53" s="186">
        <v>246574</v>
      </c>
      <c r="M53" s="186">
        <v>295565</v>
      </c>
      <c r="N53" s="186">
        <v>353662</v>
      </c>
      <c r="O53" s="24"/>
    </row>
    <row r="54" spans="1:15" ht="15" x14ac:dyDescent="0.25">
      <c r="A54">
        <v>40</v>
      </c>
      <c r="B54" s="193">
        <v>244961</v>
      </c>
      <c r="C54" s="193">
        <v>331729</v>
      </c>
      <c r="D54" s="193">
        <v>247094</v>
      </c>
      <c r="E54" s="193">
        <v>296921</v>
      </c>
      <c r="F54" s="193">
        <v>355327</v>
      </c>
      <c r="G54" s="24"/>
      <c r="H54" s="23">
        <v>40</v>
      </c>
      <c r="I54" s="186">
        <v>251308</v>
      </c>
      <c r="J54" s="186">
        <v>363416</v>
      </c>
      <c r="K54" s="186">
        <v>303717</v>
      </c>
      <c r="L54" s="186">
        <v>253375</v>
      </c>
      <c r="M54" s="186">
        <v>303717</v>
      </c>
      <c r="N54" s="186">
        <v>363416</v>
      </c>
      <c r="O54" s="24"/>
    </row>
    <row r="55" spans="1:15" ht="15" x14ac:dyDescent="0.25">
      <c r="A55">
        <v>41</v>
      </c>
      <c r="B55" s="193">
        <v>252421</v>
      </c>
      <c r="C55" s="193">
        <v>340771</v>
      </c>
      <c r="D55" s="193">
        <v>253829</v>
      </c>
      <c r="E55" s="193">
        <v>305014</v>
      </c>
      <c r="F55" s="193">
        <v>365012</v>
      </c>
      <c r="G55" s="24"/>
      <c r="H55" s="23">
        <v>41</v>
      </c>
      <c r="I55" s="186">
        <v>258826</v>
      </c>
      <c r="J55" s="186">
        <v>373170</v>
      </c>
      <c r="K55" s="186">
        <v>311869</v>
      </c>
      <c r="L55" s="186">
        <v>260175</v>
      </c>
      <c r="M55" s="186">
        <v>311869</v>
      </c>
      <c r="N55" s="186">
        <v>373170</v>
      </c>
      <c r="O55" s="24"/>
    </row>
    <row r="56" spans="1:15" ht="15" x14ac:dyDescent="0.25">
      <c r="A56">
        <v>42</v>
      </c>
      <c r="B56" s="193">
        <v>259881</v>
      </c>
      <c r="C56" s="193">
        <v>349813</v>
      </c>
      <c r="D56" s="193">
        <v>260564</v>
      </c>
      <c r="E56" s="193">
        <v>313108</v>
      </c>
      <c r="F56" s="193">
        <v>374697</v>
      </c>
      <c r="G56" s="24"/>
      <c r="H56" s="23">
        <v>42</v>
      </c>
      <c r="I56" s="186">
        <v>266344</v>
      </c>
      <c r="J56" s="186">
        <v>382925</v>
      </c>
      <c r="K56" s="186">
        <v>320021</v>
      </c>
      <c r="L56" s="186">
        <v>266976</v>
      </c>
      <c r="M56" s="186">
        <v>320021</v>
      </c>
      <c r="N56" s="186">
        <v>382925</v>
      </c>
      <c r="O56" s="24"/>
    </row>
    <row r="57" spans="1:15" ht="15" x14ac:dyDescent="0.25">
      <c r="A57">
        <v>43</v>
      </c>
      <c r="B57" s="193">
        <v>267340</v>
      </c>
      <c r="C57" s="193">
        <v>358855</v>
      </c>
      <c r="D57" s="193">
        <v>267298</v>
      </c>
      <c r="E57" s="193">
        <v>321201</v>
      </c>
      <c r="F57" s="193">
        <v>384381</v>
      </c>
      <c r="G57" s="24"/>
      <c r="H57" s="23">
        <v>43</v>
      </c>
      <c r="I57" s="186">
        <v>273861</v>
      </c>
      <c r="J57" s="186">
        <v>392679</v>
      </c>
      <c r="K57" s="186">
        <v>328172</v>
      </c>
      <c r="L57" s="186">
        <v>273777</v>
      </c>
      <c r="M57" s="186">
        <v>328172</v>
      </c>
      <c r="N57" s="186">
        <v>392679</v>
      </c>
      <c r="O57" s="24"/>
    </row>
    <row r="58" spans="1:15" ht="15" x14ac:dyDescent="0.25">
      <c r="A58">
        <v>44</v>
      </c>
      <c r="B58" s="193">
        <v>274800</v>
      </c>
      <c r="C58" s="193">
        <v>367897</v>
      </c>
      <c r="D58" s="193">
        <v>274033</v>
      </c>
      <c r="E58" s="193">
        <v>329294</v>
      </c>
      <c r="F58" s="193">
        <v>394066</v>
      </c>
      <c r="G58" s="24"/>
      <c r="H58" s="23">
        <v>44</v>
      </c>
      <c r="I58" s="186">
        <v>281379</v>
      </c>
      <c r="J58" s="186">
        <v>402433</v>
      </c>
      <c r="K58" s="186">
        <v>336324</v>
      </c>
      <c r="L58" s="186">
        <v>280577</v>
      </c>
      <c r="M58" s="186">
        <v>336324</v>
      </c>
      <c r="N58" s="186">
        <v>402433</v>
      </c>
      <c r="O58" s="24"/>
    </row>
    <row r="59" spans="1:15" ht="15" x14ac:dyDescent="0.25">
      <c r="A59">
        <v>45</v>
      </c>
      <c r="B59" s="193">
        <v>282260</v>
      </c>
      <c r="C59" s="193">
        <v>376939</v>
      </c>
      <c r="D59" s="193">
        <v>280768</v>
      </c>
      <c r="E59" s="193">
        <v>337387</v>
      </c>
      <c r="F59" s="193">
        <v>403751</v>
      </c>
      <c r="G59" s="24"/>
      <c r="H59" s="23">
        <v>45</v>
      </c>
      <c r="I59" s="186">
        <v>288897</v>
      </c>
      <c r="J59" s="186">
        <v>412187</v>
      </c>
      <c r="K59" s="186">
        <v>344476</v>
      </c>
      <c r="L59" s="186">
        <v>287378</v>
      </c>
      <c r="M59" s="186">
        <v>344476</v>
      </c>
      <c r="N59" s="186">
        <v>412187</v>
      </c>
      <c r="O59" s="24"/>
    </row>
    <row r="60" spans="1:15" ht="15" x14ac:dyDescent="0.25">
      <c r="A60">
        <v>46</v>
      </c>
      <c r="B60" s="193">
        <v>289720</v>
      </c>
      <c r="C60" s="193">
        <v>385980</v>
      </c>
      <c r="D60" s="193">
        <v>287503</v>
      </c>
      <c r="E60" s="193">
        <v>345480</v>
      </c>
      <c r="F60" s="193">
        <v>413436</v>
      </c>
      <c r="G60" s="24"/>
      <c r="H60" s="23">
        <v>46</v>
      </c>
      <c r="I60" s="186">
        <v>296415</v>
      </c>
      <c r="J60" s="186">
        <v>421942</v>
      </c>
      <c r="K60" s="186">
        <v>352628</v>
      </c>
      <c r="L60" s="186">
        <v>294179</v>
      </c>
      <c r="M60" s="186">
        <v>352628</v>
      </c>
      <c r="N60" s="186">
        <v>421942</v>
      </c>
      <c r="O60" s="24"/>
    </row>
    <row r="61" spans="1:15" ht="15" x14ac:dyDescent="0.25">
      <c r="A61">
        <v>47</v>
      </c>
      <c r="B61" s="193">
        <v>297179</v>
      </c>
      <c r="C61" s="193">
        <v>395022</v>
      </c>
      <c r="D61" s="193">
        <v>294238</v>
      </c>
      <c r="E61" s="193">
        <v>353573</v>
      </c>
      <c r="F61" s="193">
        <v>423121</v>
      </c>
      <c r="G61" s="24"/>
      <c r="H61" s="23">
        <v>47</v>
      </c>
      <c r="I61" s="186">
        <v>303932</v>
      </c>
      <c r="J61" s="186">
        <v>431696</v>
      </c>
      <c r="K61" s="186">
        <v>360780</v>
      </c>
      <c r="L61" s="186">
        <v>300979</v>
      </c>
      <c r="M61" s="186">
        <v>360780</v>
      </c>
      <c r="N61" s="186">
        <v>431696</v>
      </c>
      <c r="O61" s="24"/>
    </row>
    <row r="62" spans="1:15" ht="15" x14ac:dyDescent="0.25">
      <c r="A62">
        <v>48</v>
      </c>
      <c r="B62" s="193">
        <v>304639</v>
      </c>
      <c r="C62" s="193">
        <v>404064</v>
      </c>
      <c r="D62" s="193">
        <v>300973</v>
      </c>
      <c r="E62" s="193">
        <v>361666</v>
      </c>
      <c r="F62" s="193">
        <v>432806</v>
      </c>
      <c r="G62" s="24"/>
      <c r="H62" s="23">
        <v>48</v>
      </c>
      <c r="I62" s="197">
        <v>311450</v>
      </c>
      <c r="J62" s="197">
        <v>441450</v>
      </c>
      <c r="K62" s="197">
        <v>368932</v>
      </c>
      <c r="L62" s="197">
        <v>307780</v>
      </c>
      <c r="M62" s="197">
        <v>368932</v>
      </c>
      <c r="N62" s="197">
        <v>441450</v>
      </c>
      <c r="O62" s="24"/>
    </row>
    <row r="63" spans="1:15" ht="15" x14ac:dyDescent="0.25">
      <c r="A63">
        <v>49</v>
      </c>
      <c r="B63" s="193">
        <v>312393</v>
      </c>
      <c r="C63" s="193">
        <v>413556</v>
      </c>
      <c r="D63" s="193">
        <v>308044</v>
      </c>
      <c r="E63" s="193">
        <v>370162</v>
      </c>
      <c r="F63" s="193">
        <v>442974</v>
      </c>
      <c r="G63" s="24"/>
      <c r="H63" s="23">
        <v>49</v>
      </c>
      <c r="I63" s="186">
        <v>319198</v>
      </c>
      <c r="J63" s="186">
        <v>451601</v>
      </c>
      <c r="K63" s="186">
        <v>377416</v>
      </c>
      <c r="L63" s="186">
        <v>314857</v>
      </c>
      <c r="M63" s="186">
        <v>377416</v>
      </c>
      <c r="N63" s="186">
        <v>451601</v>
      </c>
      <c r="O63" s="24"/>
    </row>
    <row r="64" spans="1:15" ht="15" x14ac:dyDescent="0.25">
      <c r="A64">
        <v>50</v>
      </c>
      <c r="B64" s="193">
        <v>320147</v>
      </c>
      <c r="C64" s="193">
        <v>423049</v>
      </c>
      <c r="D64" s="193">
        <v>315114</v>
      </c>
      <c r="E64" s="193">
        <v>378659</v>
      </c>
      <c r="F64" s="193">
        <v>453141</v>
      </c>
      <c r="G64" s="24"/>
      <c r="H64" s="23">
        <v>50</v>
      </c>
      <c r="I64" s="186">
        <v>326946</v>
      </c>
      <c r="J64" s="186">
        <v>461752</v>
      </c>
      <c r="K64" s="186">
        <v>385899</v>
      </c>
      <c r="L64" s="186">
        <v>321935</v>
      </c>
      <c r="M64" s="186">
        <v>385899</v>
      </c>
      <c r="N64" s="186">
        <v>461752</v>
      </c>
      <c r="O64" s="24"/>
    </row>
    <row r="65" spans="1:15" ht="15" x14ac:dyDescent="0.25">
      <c r="A65">
        <v>51</v>
      </c>
      <c r="B65" s="193">
        <v>327901</v>
      </c>
      <c r="C65" s="193">
        <v>432541</v>
      </c>
      <c r="D65" s="193">
        <v>322185</v>
      </c>
      <c r="E65" s="193">
        <v>387155</v>
      </c>
      <c r="F65" s="193">
        <v>463309</v>
      </c>
      <c r="G65" s="24"/>
      <c r="H65" s="23">
        <v>51</v>
      </c>
      <c r="I65" s="186">
        <v>334694</v>
      </c>
      <c r="J65" s="186">
        <v>471904</v>
      </c>
      <c r="K65" s="186">
        <v>394383</v>
      </c>
      <c r="L65" s="186">
        <v>329012</v>
      </c>
      <c r="M65" s="186">
        <v>394383</v>
      </c>
      <c r="N65" s="186">
        <v>471904</v>
      </c>
      <c r="O65" s="24"/>
    </row>
    <row r="66" spans="1:15" ht="15" x14ac:dyDescent="0.25">
      <c r="A66">
        <v>52</v>
      </c>
      <c r="B66" s="193">
        <v>335655</v>
      </c>
      <c r="C66" s="193">
        <v>442033</v>
      </c>
      <c r="D66" s="193">
        <v>329255</v>
      </c>
      <c r="E66" s="193">
        <v>395651</v>
      </c>
      <c r="F66" s="193">
        <v>473476</v>
      </c>
      <c r="G66" s="24"/>
      <c r="H66" s="23">
        <v>52</v>
      </c>
      <c r="I66" s="186">
        <v>342442</v>
      </c>
      <c r="J66" s="186">
        <v>482055</v>
      </c>
      <c r="K66" s="186">
        <v>402866</v>
      </c>
      <c r="L66" s="186">
        <v>336090</v>
      </c>
      <c r="M66" s="186">
        <v>402866</v>
      </c>
      <c r="N66" s="186">
        <v>482055</v>
      </c>
      <c r="O66" s="24"/>
    </row>
    <row r="67" spans="1:15" ht="15" x14ac:dyDescent="0.25">
      <c r="A67">
        <v>53</v>
      </c>
      <c r="B67" s="193">
        <v>343409</v>
      </c>
      <c r="C67" s="193">
        <v>451525</v>
      </c>
      <c r="D67" s="193">
        <v>336326</v>
      </c>
      <c r="E67" s="193">
        <v>404148</v>
      </c>
      <c r="F67" s="193">
        <v>483644</v>
      </c>
      <c r="G67" s="24"/>
      <c r="H67" s="23">
        <v>53</v>
      </c>
      <c r="I67" s="186">
        <v>350190</v>
      </c>
      <c r="J67" s="186">
        <v>492206</v>
      </c>
      <c r="K67" s="186">
        <v>411350</v>
      </c>
      <c r="L67" s="186">
        <v>343167</v>
      </c>
      <c r="M67" s="186">
        <v>411350</v>
      </c>
      <c r="N67" s="186">
        <v>492206</v>
      </c>
      <c r="O67" s="24"/>
    </row>
    <row r="68" spans="1:15" ht="15" x14ac:dyDescent="0.25">
      <c r="A68">
        <v>54</v>
      </c>
      <c r="B68" s="193">
        <v>351163</v>
      </c>
      <c r="C68" s="193">
        <v>461018</v>
      </c>
      <c r="D68" s="193">
        <v>343396</v>
      </c>
      <c r="E68" s="193">
        <v>412644</v>
      </c>
      <c r="F68" s="193">
        <v>493811</v>
      </c>
      <c r="G68" s="24"/>
      <c r="H68" s="23">
        <v>54</v>
      </c>
      <c r="I68" s="186">
        <v>357398</v>
      </c>
      <c r="J68" s="186">
        <v>502357</v>
      </c>
      <c r="K68" s="186">
        <v>419834</v>
      </c>
      <c r="L68" s="186">
        <v>350245</v>
      </c>
      <c r="M68" s="186">
        <v>419834</v>
      </c>
      <c r="N68" s="186">
        <v>502357</v>
      </c>
      <c r="O68" s="24"/>
    </row>
    <row r="69" spans="1:15" ht="15" x14ac:dyDescent="0.25">
      <c r="A69">
        <v>55</v>
      </c>
      <c r="B69" s="193">
        <v>358917</v>
      </c>
      <c r="C69" s="193">
        <v>470510</v>
      </c>
      <c r="D69" s="193">
        <v>350467</v>
      </c>
      <c r="E69" s="193">
        <v>421140</v>
      </c>
      <c r="F69" s="193">
        <v>503979</v>
      </c>
      <c r="G69" s="24"/>
      <c r="H69" s="23">
        <v>55</v>
      </c>
      <c r="I69" s="186">
        <v>365686</v>
      </c>
      <c r="J69" s="186">
        <v>512508</v>
      </c>
      <c r="K69" s="186">
        <v>428317</v>
      </c>
      <c r="L69" s="186">
        <v>357322</v>
      </c>
      <c r="M69" s="186">
        <v>428317</v>
      </c>
      <c r="N69" s="186">
        <v>512508</v>
      </c>
      <c r="O69" s="24"/>
    </row>
    <row r="70" spans="1:15" ht="15" x14ac:dyDescent="0.25">
      <c r="A70">
        <v>56</v>
      </c>
      <c r="B70" s="193">
        <v>366671</v>
      </c>
      <c r="C70" s="193">
        <v>480002</v>
      </c>
      <c r="D70" s="193">
        <v>357537</v>
      </c>
      <c r="E70" s="193">
        <v>429637</v>
      </c>
      <c r="F70" s="193">
        <v>514146</v>
      </c>
      <c r="G70" s="24"/>
      <c r="H70" s="23">
        <v>56</v>
      </c>
      <c r="I70" s="186">
        <v>373434</v>
      </c>
      <c r="J70" s="186">
        <v>522659</v>
      </c>
      <c r="K70" s="186">
        <v>436801</v>
      </c>
      <c r="L70" s="186">
        <v>364399</v>
      </c>
      <c r="M70" s="186">
        <v>436801</v>
      </c>
      <c r="N70" s="186">
        <v>522659</v>
      </c>
      <c r="O70" s="24"/>
    </row>
    <row r="71" spans="1:15" ht="15" x14ac:dyDescent="0.25">
      <c r="A71">
        <v>57</v>
      </c>
      <c r="B71" s="193">
        <v>374425</v>
      </c>
      <c r="C71" s="193">
        <v>489494</v>
      </c>
      <c r="D71" s="193">
        <v>364608</v>
      </c>
      <c r="E71" s="193">
        <v>438133</v>
      </c>
      <c r="F71" s="193">
        <v>524314</v>
      </c>
      <c r="G71" s="24"/>
      <c r="H71" s="23">
        <v>57</v>
      </c>
      <c r="I71" s="186">
        <v>381182</v>
      </c>
      <c r="J71" s="186">
        <v>532811</v>
      </c>
      <c r="K71" s="186">
        <v>445284</v>
      </c>
      <c r="L71" s="186">
        <v>371477</v>
      </c>
      <c r="M71" s="186">
        <v>445284</v>
      </c>
      <c r="N71" s="186">
        <v>532811</v>
      </c>
      <c r="O71" s="24"/>
    </row>
    <row r="72" spans="1:15" ht="15" x14ac:dyDescent="0.25">
      <c r="A72">
        <v>58</v>
      </c>
      <c r="B72" s="193">
        <v>382179</v>
      </c>
      <c r="C72" s="193">
        <v>498987</v>
      </c>
      <c r="D72" s="193">
        <v>371678</v>
      </c>
      <c r="E72" s="193">
        <v>446629</v>
      </c>
      <c r="F72" s="193">
        <v>534481</v>
      </c>
      <c r="G72" s="24"/>
      <c r="H72" s="23">
        <v>58</v>
      </c>
      <c r="I72" s="186">
        <v>388930</v>
      </c>
      <c r="J72" s="186">
        <v>542962</v>
      </c>
      <c r="K72" s="186">
        <v>453768</v>
      </c>
      <c r="L72" s="186">
        <v>378554</v>
      </c>
      <c r="M72" s="186">
        <v>453768</v>
      </c>
      <c r="N72" s="186">
        <v>542962</v>
      </c>
      <c r="O72" s="24"/>
    </row>
    <row r="73" spans="1:15" ht="15" x14ac:dyDescent="0.25">
      <c r="A73">
        <v>59</v>
      </c>
      <c r="B73" s="193">
        <v>389933</v>
      </c>
      <c r="C73" s="193">
        <v>508479</v>
      </c>
      <c r="D73" s="193">
        <v>378749</v>
      </c>
      <c r="E73" s="193">
        <v>455126</v>
      </c>
      <c r="F73" s="193">
        <v>544649</v>
      </c>
      <c r="G73" s="24"/>
      <c r="H73" s="23">
        <v>59</v>
      </c>
      <c r="I73" s="186">
        <v>396678</v>
      </c>
      <c r="J73" s="186">
        <v>553113</v>
      </c>
      <c r="K73" s="186">
        <v>462251</v>
      </c>
      <c r="L73" s="186">
        <v>385632</v>
      </c>
      <c r="M73" s="186">
        <v>462251</v>
      </c>
      <c r="N73" s="186">
        <v>553113</v>
      </c>
      <c r="O73" s="24"/>
    </row>
    <row r="74" spans="1:15" ht="15" x14ac:dyDescent="0.25">
      <c r="A74">
        <v>60</v>
      </c>
      <c r="B74" s="193">
        <v>397687</v>
      </c>
      <c r="C74" s="193">
        <v>517971</v>
      </c>
      <c r="D74" s="193">
        <v>385819</v>
      </c>
      <c r="E74" s="193">
        <v>463622</v>
      </c>
      <c r="F74" s="193">
        <v>554816</v>
      </c>
      <c r="G74" s="24"/>
      <c r="H74" s="23">
        <v>60</v>
      </c>
      <c r="I74" s="197">
        <v>404426</v>
      </c>
      <c r="J74" s="197">
        <v>563264</v>
      </c>
      <c r="K74" s="197">
        <v>470735</v>
      </c>
      <c r="L74" s="197">
        <v>392709</v>
      </c>
      <c r="M74" s="197">
        <v>470735</v>
      </c>
      <c r="N74" s="197">
        <v>563264</v>
      </c>
      <c r="O74" s="24"/>
    </row>
    <row r="75" spans="1:15" ht="15" x14ac:dyDescent="0.25">
      <c r="A75">
        <v>61</v>
      </c>
      <c r="B75" s="193">
        <v>405827</v>
      </c>
      <c r="C75" s="193">
        <v>527936</v>
      </c>
      <c r="D75" s="193">
        <v>393242</v>
      </c>
      <c r="E75" s="193">
        <v>472542</v>
      </c>
      <c r="F75" s="193">
        <v>565490</v>
      </c>
      <c r="G75" s="24"/>
      <c r="H75" s="23">
        <v>61</v>
      </c>
      <c r="I75" s="186">
        <v>412489</v>
      </c>
      <c r="J75" s="186">
        <v>573828</v>
      </c>
      <c r="K75" s="186">
        <v>479564</v>
      </c>
      <c r="L75" s="186">
        <v>400074</v>
      </c>
      <c r="M75" s="186">
        <v>479564</v>
      </c>
      <c r="N75" s="186">
        <v>573828</v>
      </c>
      <c r="O75" s="24"/>
    </row>
    <row r="76" spans="1:15" ht="15" x14ac:dyDescent="0.25">
      <c r="A76">
        <v>62</v>
      </c>
      <c r="B76" s="193">
        <v>413968</v>
      </c>
      <c r="C76" s="193">
        <v>537901</v>
      </c>
      <c r="D76" s="193">
        <v>400664</v>
      </c>
      <c r="E76" s="193">
        <v>481461</v>
      </c>
      <c r="F76" s="193">
        <v>576164</v>
      </c>
      <c r="G76" s="24"/>
      <c r="H76" s="23">
        <v>62</v>
      </c>
      <c r="I76" s="186">
        <v>420552</v>
      </c>
      <c r="J76" s="186">
        <v>584392</v>
      </c>
      <c r="K76" s="186">
        <v>488392</v>
      </c>
      <c r="L76" s="186">
        <v>407440</v>
      </c>
      <c r="M76" s="186">
        <v>488392</v>
      </c>
      <c r="N76" s="186">
        <v>584392</v>
      </c>
      <c r="O76" s="24"/>
    </row>
    <row r="77" spans="1:15" ht="15" x14ac:dyDescent="0.25">
      <c r="A77">
        <v>63</v>
      </c>
      <c r="B77" s="193">
        <v>422108</v>
      </c>
      <c r="C77" s="193">
        <v>547867</v>
      </c>
      <c r="D77" s="193">
        <v>408087</v>
      </c>
      <c r="E77" s="193">
        <v>490381</v>
      </c>
      <c r="F77" s="193">
        <v>586838</v>
      </c>
      <c r="G77" s="24"/>
      <c r="H77" s="23">
        <v>63</v>
      </c>
      <c r="I77" s="186">
        <v>428616</v>
      </c>
      <c r="J77" s="186">
        <v>594956</v>
      </c>
      <c r="K77" s="186">
        <v>497221</v>
      </c>
      <c r="L77" s="186">
        <v>414805</v>
      </c>
      <c r="M77" s="186">
        <v>497221</v>
      </c>
      <c r="N77" s="186">
        <v>594956</v>
      </c>
      <c r="O77" s="24"/>
    </row>
    <row r="78" spans="1:15" ht="15" x14ac:dyDescent="0.25">
      <c r="A78">
        <v>64</v>
      </c>
      <c r="B78" s="193">
        <v>430248</v>
      </c>
      <c r="C78" s="193">
        <v>557832</v>
      </c>
      <c r="D78" s="193">
        <v>415510</v>
      </c>
      <c r="E78" s="193">
        <v>499300</v>
      </c>
      <c r="F78" s="193">
        <v>597512</v>
      </c>
      <c r="G78" s="24"/>
      <c r="H78" s="23">
        <v>64</v>
      </c>
      <c r="I78" s="186">
        <v>436679</v>
      </c>
      <c r="J78" s="186">
        <v>605520</v>
      </c>
      <c r="K78" s="186">
        <v>506049</v>
      </c>
      <c r="L78" s="186">
        <v>422170</v>
      </c>
      <c r="M78" s="186">
        <v>506049</v>
      </c>
      <c r="N78" s="186">
        <v>605520</v>
      </c>
      <c r="O78" s="24"/>
    </row>
    <row r="79" spans="1:15" ht="15" x14ac:dyDescent="0.25">
      <c r="A79">
        <v>65</v>
      </c>
      <c r="B79" s="193">
        <v>438389</v>
      </c>
      <c r="C79" s="193">
        <v>567797</v>
      </c>
      <c r="D79" s="193">
        <v>422932</v>
      </c>
      <c r="E79" s="193">
        <v>508220</v>
      </c>
      <c r="F79" s="193">
        <v>608186</v>
      </c>
      <c r="G79" s="24"/>
      <c r="H79" s="23">
        <v>65</v>
      </c>
      <c r="I79" s="186">
        <v>444742</v>
      </c>
      <c r="J79" s="186">
        <v>616084</v>
      </c>
      <c r="K79" s="186">
        <v>514878</v>
      </c>
      <c r="L79" s="186">
        <v>429535</v>
      </c>
      <c r="M79" s="186">
        <v>514878</v>
      </c>
      <c r="N79" s="186">
        <v>616084</v>
      </c>
      <c r="O79" s="24"/>
    </row>
    <row r="80" spans="1:15" ht="15" x14ac:dyDescent="0.25">
      <c r="A80">
        <v>66</v>
      </c>
      <c r="B80" s="193">
        <v>446529</v>
      </c>
      <c r="C80" s="193">
        <v>577762</v>
      </c>
      <c r="D80" s="193">
        <v>430355</v>
      </c>
      <c r="E80" s="193">
        <v>517139</v>
      </c>
      <c r="F80" s="193">
        <v>618860</v>
      </c>
      <c r="G80" s="24"/>
      <c r="H80" s="23">
        <v>66</v>
      </c>
      <c r="I80" s="186">
        <v>452805</v>
      </c>
      <c r="J80" s="186">
        <v>626648</v>
      </c>
      <c r="K80" s="186">
        <v>523707</v>
      </c>
      <c r="L80" s="186">
        <v>436901</v>
      </c>
      <c r="M80" s="186">
        <v>523707</v>
      </c>
      <c r="N80" s="186">
        <v>626648</v>
      </c>
      <c r="O80" s="24"/>
    </row>
    <row r="81" spans="1:15" ht="15" x14ac:dyDescent="0.25">
      <c r="A81">
        <v>67</v>
      </c>
      <c r="B81" s="193">
        <v>454669</v>
      </c>
      <c r="C81" s="193">
        <v>587727</v>
      </c>
      <c r="D81" s="193">
        <v>437778</v>
      </c>
      <c r="E81" s="193">
        <v>526059</v>
      </c>
      <c r="F81" s="193">
        <v>629534</v>
      </c>
      <c r="G81" s="24"/>
      <c r="H81" s="23">
        <v>67</v>
      </c>
      <c r="I81" s="186">
        <v>460868</v>
      </c>
      <c r="J81" s="186">
        <v>637212</v>
      </c>
      <c r="K81" s="186">
        <v>532535</v>
      </c>
      <c r="L81" s="186">
        <v>444266</v>
      </c>
      <c r="M81" s="186">
        <v>532535</v>
      </c>
      <c r="N81" s="186">
        <v>637212</v>
      </c>
      <c r="O81" s="24"/>
    </row>
    <row r="82" spans="1:15" ht="15" x14ac:dyDescent="0.25">
      <c r="A82">
        <v>68</v>
      </c>
      <c r="B82" s="193">
        <v>462810</v>
      </c>
      <c r="C82" s="193">
        <v>597692</v>
      </c>
      <c r="D82" s="193">
        <v>445200</v>
      </c>
      <c r="E82" s="193">
        <v>534978</v>
      </c>
      <c r="F82" s="193">
        <v>640208</v>
      </c>
      <c r="G82" s="24"/>
      <c r="H82" s="23">
        <v>68</v>
      </c>
      <c r="I82" s="186">
        <v>468931</v>
      </c>
      <c r="J82" s="186">
        <v>647776</v>
      </c>
      <c r="K82" s="186">
        <v>541364</v>
      </c>
      <c r="L82" s="186">
        <v>451631</v>
      </c>
      <c r="M82" s="186">
        <v>541364</v>
      </c>
      <c r="N82" s="186">
        <v>647776</v>
      </c>
      <c r="O82" s="24"/>
    </row>
    <row r="83" spans="1:15" ht="15" x14ac:dyDescent="0.25">
      <c r="A83">
        <v>69</v>
      </c>
      <c r="B83" s="193">
        <v>470950</v>
      </c>
      <c r="C83" s="193">
        <v>607658</v>
      </c>
      <c r="D83" s="193">
        <v>452623</v>
      </c>
      <c r="E83" s="193">
        <v>543898</v>
      </c>
      <c r="F83" s="193">
        <v>650882</v>
      </c>
      <c r="G83" s="24"/>
      <c r="H83" s="23">
        <v>69</v>
      </c>
      <c r="I83" s="186">
        <v>476995</v>
      </c>
      <c r="J83" s="186">
        <v>658340</v>
      </c>
      <c r="K83" s="186">
        <v>550192</v>
      </c>
      <c r="L83" s="186">
        <v>458996</v>
      </c>
      <c r="M83" s="186">
        <v>550192</v>
      </c>
      <c r="N83" s="186">
        <v>658340</v>
      </c>
      <c r="O83" s="24"/>
    </row>
    <row r="84" spans="1:15" ht="15" x14ac:dyDescent="0.25">
      <c r="A84">
        <v>70</v>
      </c>
      <c r="B84" s="193">
        <v>479090</v>
      </c>
      <c r="C84" s="193">
        <v>617623</v>
      </c>
      <c r="D84" s="193">
        <v>460046</v>
      </c>
      <c r="E84" s="193">
        <v>522817</v>
      </c>
      <c r="F84" s="193">
        <v>661556</v>
      </c>
      <c r="G84" s="24"/>
      <c r="H84" s="23">
        <v>70</v>
      </c>
      <c r="I84" s="186">
        <v>485058</v>
      </c>
      <c r="J84" s="186">
        <v>668904</v>
      </c>
      <c r="K84" s="186">
        <v>559021</v>
      </c>
      <c r="L84" s="186">
        <v>466362</v>
      </c>
      <c r="M84" s="186">
        <v>559021</v>
      </c>
      <c r="N84" s="186">
        <v>668904</v>
      </c>
      <c r="O84" s="24"/>
    </row>
    <row r="85" spans="1:15" ht="15" x14ac:dyDescent="0.25">
      <c r="A85">
        <v>71</v>
      </c>
      <c r="B85" s="193">
        <v>487231</v>
      </c>
      <c r="C85" s="193">
        <v>627588</v>
      </c>
      <c r="D85" s="193">
        <v>467468</v>
      </c>
      <c r="E85" s="193">
        <v>561737</v>
      </c>
      <c r="F85" s="193">
        <v>672230</v>
      </c>
      <c r="G85" s="24"/>
      <c r="H85" s="23">
        <v>71</v>
      </c>
      <c r="I85" s="186">
        <v>493121</v>
      </c>
      <c r="J85" s="186">
        <v>679468</v>
      </c>
      <c r="K85" s="186">
        <v>567849</v>
      </c>
      <c r="L85" s="186">
        <v>473727</v>
      </c>
      <c r="M85" s="186">
        <v>567849</v>
      </c>
      <c r="N85" s="186">
        <v>679468</v>
      </c>
      <c r="O85" s="24"/>
    </row>
    <row r="86" spans="1:15" ht="15" x14ac:dyDescent="0.25">
      <c r="A86">
        <v>72</v>
      </c>
      <c r="B86" s="193">
        <v>495371</v>
      </c>
      <c r="C86" s="193">
        <v>637553</v>
      </c>
      <c r="D86" s="193">
        <v>474891</v>
      </c>
      <c r="E86" s="193">
        <v>570656</v>
      </c>
      <c r="F86" s="193">
        <v>682904</v>
      </c>
      <c r="G86" s="24"/>
      <c r="H86" s="23">
        <v>72</v>
      </c>
      <c r="I86" s="197">
        <v>501184</v>
      </c>
      <c r="J86" s="197">
        <v>690032</v>
      </c>
      <c r="K86" s="197">
        <v>576678</v>
      </c>
      <c r="L86" s="197">
        <v>481092</v>
      </c>
      <c r="M86" s="197">
        <v>576678</v>
      </c>
      <c r="N86" s="197">
        <v>690032</v>
      </c>
      <c r="O86" s="24"/>
    </row>
    <row r="87" spans="1:15" ht="15" x14ac:dyDescent="0.25">
      <c r="A87">
        <v>73</v>
      </c>
      <c r="B87" s="193">
        <v>503917</v>
      </c>
      <c r="C87" s="193">
        <v>648014</v>
      </c>
      <c r="D87" s="193">
        <v>482683</v>
      </c>
      <c r="E87" s="193">
        <v>580020</v>
      </c>
      <c r="F87" s="193">
        <v>694110</v>
      </c>
      <c r="G87" s="24"/>
      <c r="H87" s="23">
        <v>73</v>
      </c>
      <c r="I87" s="197">
        <v>509575</v>
      </c>
      <c r="J87" s="197">
        <v>701026</v>
      </c>
      <c r="K87" s="197">
        <v>585866</v>
      </c>
      <c r="L87" s="197">
        <v>488757</v>
      </c>
      <c r="M87" s="197">
        <v>585866</v>
      </c>
      <c r="N87" s="197">
        <v>701026</v>
      </c>
      <c r="O87" s="24"/>
    </row>
    <row r="88" spans="1:15" ht="15" x14ac:dyDescent="0.25">
      <c r="A88">
        <v>74</v>
      </c>
      <c r="B88" s="193">
        <v>512463</v>
      </c>
      <c r="C88" s="193">
        <v>658476</v>
      </c>
      <c r="D88" s="193">
        <v>490476</v>
      </c>
      <c r="E88" s="193">
        <v>589383</v>
      </c>
      <c r="F88" s="193">
        <v>705315</v>
      </c>
      <c r="G88" s="24"/>
      <c r="H88" s="23">
        <v>74</v>
      </c>
      <c r="I88" s="197">
        <v>517966</v>
      </c>
      <c r="J88" s="197">
        <v>712019</v>
      </c>
      <c r="K88" s="197">
        <v>595054</v>
      </c>
      <c r="L88" s="197">
        <v>496422</v>
      </c>
      <c r="M88" s="197">
        <v>595054</v>
      </c>
      <c r="N88" s="197">
        <v>712019</v>
      </c>
      <c r="O88" s="24"/>
    </row>
    <row r="89" spans="1:15" ht="15" x14ac:dyDescent="0.25">
      <c r="A89">
        <v>75</v>
      </c>
      <c r="B89" s="193">
        <v>521008</v>
      </c>
      <c r="C89" s="193">
        <v>668937</v>
      </c>
      <c r="D89" s="193">
        <v>498268</v>
      </c>
      <c r="E89" s="193">
        <v>598747</v>
      </c>
      <c r="F89" s="193">
        <v>716521</v>
      </c>
      <c r="G89" s="24"/>
      <c r="H89" s="23">
        <v>75</v>
      </c>
      <c r="I89" s="197">
        <v>526357</v>
      </c>
      <c r="J89" s="197">
        <v>723013</v>
      </c>
      <c r="K89" s="197">
        <v>604241</v>
      </c>
      <c r="L89" s="197">
        <v>504086</v>
      </c>
      <c r="M89" s="197">
        <v>604241</v>
      </c>
      <c r="N89" s="197">
        <v>723013</v>
      </c>
      <c r="O89" s="24"/>
    </row>
    <row r="90" spans="1:15" ht="15" x14ac:dyDescent="0.25">
      <c r="A90">
        <v>76</v>
      </c>
      <c r="B90" s="193">
        <v>529554</v>
      </c>
      <c r="C90" s="193">
        <v>679399</v>
      </c>
      <c r="D90" s="193">
        <v>506061</v>
      </c>
      <c r="E90" s="193">
        <v>608111</v>
      </c>
      <c r="F90" s="193">
        <v>727726</v>
      </c>
      <c r="G90" s="24"/>
      <c r="H90" s="23">
        <v>76</v>
      </c>
      <c r="I90" s="197">
        <v>534748</v>
      </c>
      <c r="J90" s="197">
        <v>734006</v>
      </c>
      <c r="K90" s="197">
        <v>613429</v>
      </c>
      <c r="L90" s="197">
        <v>511751</v>
      </c>
      <c r="M90" s="197">
        <v>613429</v>
      </c>
      <c r="N90" s="197">
        <v>734006</v>
      </c>
      <c r="O90" s="24"/>
    </row>
    <row r="91" spans="1:15" ht="15" x14ac:dyDescent="0.25">
      <c r="A91">
        <v>77</v>
      </c>
      <c r="B91" s="193">
        <v>538100</v>
      </c>
      <c r="C91" s="193">
        <v>689860</v>
      </c>
      <c r="D91" s="193">
        <v>513853</v>
      </c>
      <c r="E91" s="193">
        <v>617474</v>
      </c>
      <c r="F91" s="193">
        <v>738932</v>
      </c>
      <c r="G91" s="24"/>
      <c r="H91" s="23">
        <v>77</v>
      </c>
      <c r="I91" s="197">
        <v>543139</v>
      </c>
      <c r="J91" s="197">
        <v>745000</v>
      </c>
      <c r="K91" s="197">
        <v>622617</v>
      </c>
      <c r="L91" s="197">
        <v>519416</v>
      </c>
      <c r="M91" s="197">
        <v>622617</v>
      </c>
      <c r="N91" s="197">
        <v>745000</v>
      </c>
      <c r="O91" s="24"/>
    </row>
    <row r="92" spans="1:15" ht="15" x14ac:dyDescent="0.25">
      <c r="A92">
        <v>78</v>
      </c>
      <c r="B92" s="193">
        <v>546646</v>
      </c>
      <c r="C92" s="193">
        <v>700322</v>
      </c>
      <c r="D92" s="193">
        <v>521646</v>
      </c>
      <c r="E92" s="193">
        <v>626838</v>
      </c>
      <c r="F92" s="193">
        <v>750138</v>
      </c>
      <c r="G92" s="24"/>
      <c r="H92" s="23">
        <v>78</v>
      </c>
      <c r="I92" s="197">
        <v>551531</v>
      </c>
      <c r="J92" s="197">
        <v>755994</v>
      </c>
      <c r="K92" s="197">
        <v>631805</v>
      </c>
      <c r="L92" s="197">
        <v>527081</v>
      </c>
      <c r="M92" s="197">
        <v>631805</v>
      </c>
      <c r="N92" s="197">
        <v>755994</v>
      </c>
      <c r="O92" s="24"/>
    </row>
    <row r="93" spans="1:15" ht="15" x14ac:dyDescent="0.25">
      <c r="A93">
        <v>79</v>
      </c>
      <c r="B93" s="193">
        <v>555191</v>
      </c>
      <c r="C93" s="193">
        <v>710783</v>
      </c>
      <c r="D93" s="193">
        <v>529438</v>
      </c>
      <c r="E93" s="193">
        <v>636202</v>
      </c>
      <c r="F93" s="193">
        <v>761343</v>
      </c>
      <c r="G93" s="24"/>
      <c r="H93" s="23">
        <v>79</v>
      </c>
      <c r="I93" s="197">
        <v>559922</v>
      </c>
      <c r="J93" s="197">
        <v>766987</v>
      </c>
      <c r="K93" s="197">
        <v>640992</v>
      </c>
      <c r="L93" s="197">
        <v>534745</v>
      </c>
      <c r="M93" s="197">
        <v>640992</v>
      </c>
      <c r="N93" s="197">
        <v>766987</v>
      </c>
      <c r="O93" s="24"/>
    </row>
    <row r="94" spans="1:15" ht="15" x14ac:dyDescent="0.25">
      <c r="A94">
        <v>80</v>
      </c>
      <c r="B94" s="193">
        <v>563737</v>
      </c>
      <c r="C94" s="193">
        <v>721244</v>
      </c>
      <c r="D94" s="193">
        <v>537230</v>
      </c>
      <c r="E94" s="193">
        <v>645565</v>
      </c>
      <c r="F94" s="193">
        <v>772549</v>
      </c>
      <c r="G94" s="24"/>
      <c r="H94" s="23">
        <v>80</v>
      </c>
      <c r="I94" s="197">
        <v>568313</v>
      </c>
      <c r="J94" s="197">
        <v>777981</v>
      </c>
      <c r="K94" s="197">
        <v>650180</v>
      </c>
      <c r="L94" s="197">
        <v>542410</v>
      </c>
      <c r="M94" s="197">
        <v>650180</v>
      </c>
      <c r="N94" s="197">
        <v>777981</v>
      </c>
      <c r="O94" s="24"/>
    </row>
    <row r="95" spans="1:15" ht="15" x14ac:dyDescent="0.25">
      <c r="A95">
        <v>81</v>
      </c>
      <c r="B95" s="193">
        <v>572283</v>
      </c>
      <c r="C95" s="193">
        <v>731706</v>
      </c>
      <c r="D95" s="193">
        <v>545023</v>
      </c>
      <c r="E95" s="193">
        <v>654929</v>
      </c>
      <c r="F95" s="193">
        <v>783754</v>
      </c>
      <c r="G95" s="24"/>
      <c r="H95" s="23">
        <v>81</v>
      </c>
      <c r="I95" s="197">
        <v>576704</v>
      </c>
      <c r="J95" s="197">
        <v>788974</v>
      </c>
      <c r="K95" s="197">
        <v>659368</v>
      </c>
      <c r="L95" s="197">
        <v>550075</v>
      </c>
      <c r="M95" s="197">
        <v>659368</v>
      </c>
      <c r="N95" s="197">
        <v>788974</v>
      </c>
      <c r="O95" s="24"/>
    </row>
    <row r="96" spans="1:15" ht="15" x14ac:dyDescent="0.25">
      <c r="A96">
        <v>82</v>
      </c>
      <c r="B96" s="193">
        <v>580829</v>
      </c>
      <c r="C96" s="193">
        <v>742167</v>
      </c>
      <c r="D96" s="193">
        <v>522815</v>
      </c>
      <c r="E96" s="193">
        <v>664293</v>
      </c>
      <c r="F96" s="193">
        <v>794960</v>
      </c>
      <c r="G96" s="24"/>
      <c r="H96" s="23">
        <v>82</v>
      </c>
      <c r="I96" s="197">
        <v>585095</v>
      </c>
      <c r="J96" s="197">
        <v>799968</v>
      </c>
      <c r="K96" s="197">
        <v>668556</v>
      </c>
      <c r="L96" s="197">
        <v>557740</v>
      </c>
      <c r="M96" s="197">
        <v>668556</v>
      </c>
      <c r="N96" s="197">
        <v>799968</v>
      </c>
      <c r="O96" s="24"/>
    </row>
    <row r="97" spans="1:15" ht="15" x14ac:dyDescent="0.25">
      <c r="A97">
        <v>83</v>
      </c>
      <c r="B97" s="193">
        <v>589374</v>
      </c>
      <c r="C97" s="193">
        <v>752629</v>
      </c>
      <c r="D97" s="193">
        <v>560608</v>
      </c>
      <c r="E97" s="193">
        <v>673656</v>
      </c>
      <c r="F97" s="193">
        <v>806165</v>
      </c>
      <c r="G97" s="24"/>
      <c r="H97" s="23">
        <v>83</v>
      </c>
      <c r="I97" s="197">
        <v>593486</v>
      </c>
      <c r="J97" s="197">
        <v>810961</v>
      </c>
      <c r="K97" s="197">
        <v>677743</v>
      </c>
      <c r="L97" s="197">
        <v>565404</v>
      </c>
      <c r="M97" s="197">
        <v>677743</v>
      </c>
      <c r="N97" s="197">
        <v>810961</v>
      </c>
      <c r="O97" s="24"/>
    </row>
    <row r="98" spans="1:15" ht="15" x14ac:dyDescent="0.25">
      <c r="A98">
        <v>84</v>
      </c>
      <c r="B98" s="193">
        <v>597920</v>
      </c>
      <c r="C98" s="193">
        <v>763090</v>
      </c>
      <c r="D98" s="193">
        <v>568400</v>
      </c>
      <c r="E98" s="193">
        <v>683020</v>
      </c>
      <c r="F98" s="193">
        <v>817371</v>
      </c>
      <c r="G98" s="24"/>
      <c r="H98" s="23">
        <v>84</v>
      </c>
      <c r="I98" s="197">
        <v>601877</v>
      </c>
      <c r="J98" s="197">
        <v>821955</v>
      </c>
      <c r="K98" s="197">
        <v>686931</v>
      </c>
      <c r="L98" s="197">
        <v>573069</v>
      </c>
      <c r="M98" s="197">
        <v>686931</v>
      </c>
      <c r="N98" s="197">
        <v>821955</v>
      </c>
      <c r="O98" s="24"/>
    </row>
    <row r="99" spans="1:15" ht="15" x14ac:dyDescent="0.25">
      <c r="A99">
        <v>85</v>
      </c>
      <c r="B99" s="87">
        <v>606891</v>
      </c>
      <c r="C99" s="87">
        <v>774072</v>
      </c>
      <c r="D99" s="87">
        <v>576580</v>
      </c>
      <c r="E99" s="87">
        <v>692850</v>
      </c>
      <c r="F99" s="87">
        <v>829135</v>
      </c>
      <c r="G99" s="24"/>
      <c r="H99" s="23">
        <v>85</v>
      </c>
      <c r="I99" s="197">
        <v>610609</v>
      </c>
      <c r="J99" s="197">
        <v>833396</v>
      </c>
      <c r="K99" s="197">
        <v>696492</v>
      </c>
      <c r="L99" s="197">
        <v>581046</v>
      </c>
      <c r="M99" s="197">
        <v>696492</v>
      </c>
      <c r="N99" s="197">
        <v>833396</v>
      </c>
      <c r="O99" s="24"/>
    </row>
    <row r="100" spans="1:15" ht="15" x14ac:dyDescent="0.25">
      <c r="A100">
        <v>86</v>
      </c>
      <c r="B100" s="87">
        <v>615863</v>
      </c>
      <c r="C100" s="87">
        <v>785055</v>
      </c>
      <c r="D100" s="87">
        <v>584761</v>
      </c>
      <c r="E100" s="87">
        <v>702680</v>
      </c>
      <c r="F100" s="87">
        <v>840898</v>
      </c>
      <c r="G100" s="24"/>
      <c r="H100" s="23">
        <v>86</v>
      </c>
      <c r="I100" s="197">
        <v>619342</v>
      </c>
      <c r="J100" s="197">
        <v>844836</v>
      </c>
      <c r="K100" s="197">
        <v>706054</v>
      </c>
      <c r="L100" s="197">
        <v>589022</v>
      </c>
      <c r="M100" s="197">
        <v>706054</v>
      </c>
      <c r="N100" s="197">
        <v>844836</v>
      </c>
      <c r="O100" s="24"/>
    </row>
    <row r="101" spans="1:15" ht="15" x14ac:dyDescent="0.25">
      <c r="A101">
        <v>87</v>
      </c>
      <c r="B101" s="87">
        <v>624834</v>
      </c>
      <c r="C101" s="87">
        <v>796037</v>
      </c>
      <c r="D101" s="87">
        <v>592941</v>
      </c>
      <c r="E101" s="87">
        <v>712510</v>
      </c>
      <c r="F101" s="87">
        <v>852662</v>
      </c>
      <c r="G101" s="24"/>
      <c r="H101" s="23">
        <v>87</v>
      </c>
      <c r="I101" s="197">
        <v>628074</v>
      </c>
      <c r="J101" s="197">
        <v>856227</v>
      </c>
      <c r="K101" s="197">
        <v>715615</v>
      </c>
      <c r="L101" s="197">
        <v>596999</v>
      </c>
      <c r="M101" s="197">
        <v>715615</v>
      </c>
      <c r="N101" s="197">
        <v>856227</v>
      </c>
      <c r="O101" s="24"/>
    </row>
    <row r="102" spans="1:15" ht="15" x14ac:dyDescent="0.25">
      <c r="A102">
        <v>88</v>
      </c>
      <c r="B102" s="87">
        <v>633805</v>
      </c>
      <c r="C102" s="87">
        <v>807019</v>
      </c>
      <c r="D102" s="87">
        <v>601121</v>
      </c>
      <c r="E102" s="87">
        <v>722340</v>
      </c>
      <c r="F102" s="87">
        <v>864425</v>
      </c>
      <c r="G102" s="24"/>
      <c r="H102" s="23">
        <v>88</v>
      </c>
      <c r="I102" s="197">
        <v>636806</v>
      </c>
      <c r="J102" s="197">
        <v>867717</v>
      </c>
      <c r="K102" s="197">
        <v>725176</v>
      </c>
      <c r="L102" s="197">
        <v>604975</v>
      </c>
      <c r="M102" s="197">
        <v>725176</v>
      </c>
      <c r="N102" s="197">
        <v>867717</v>
      </c>
      <c r="O102" s="24"/>
    </row>
    <row r="103" spans="1:15" ht="15" x14ac:dyDescent="0.25">
      <c r="A103">
        <v>89</v>
      </c>
      <c r="B103" s="87">
        <v>642776</v>
      </c>
      <c r="C103" s="87">
        <v>818002</v>
      </c>
      <c r="D103" s="87">
        <v>609302</v>
      </c>
      <c r="E103" s="87">
        <v>732170</v>
      </c>
      <c r="F103" s="87">
        <v>876189</v>
      </c>
      <c r="G103" s="24"/>
      <c r="H103" s="23">
        <v>89</v>
      </c>
      <c r="I103" s="197">
        <v>645538</v>
      </c>
      <c r="J103" s="197">
        <v>879158</v>
      </c>
      <c r="K103" s="197">
        <v>737737</v>
      </c>
      <c r="L103" s="197">
        <v>612952</v>
      </c>
      <c r="M103" s="197">
        <v>737737</v>
      </c>
      <c r="N103" s="197">
        <v>879158</v>
      </c>
      <c r="O103" s="24"/>
    </row>
    <row r="104" spans="1:15" ht="15" x14ac:dyDescent="0.25">
      <c r="A104">
        <v>90</v>
      </c>
      <c r="B104" s="87">
        <v>651748</v>
      </c>
      <c r="C104" s="87">
        <v>828984</v>
      </c>
      <c r="D104" s="87">
        <v>617482</v>
      </c>
      <c r="E104" s="87">
        <v>742000</v>
      </c>
      <c r="F104" s="87">
        <v>887952</v>
      </c>
      <c r="G104" s="24"/>
      <c r="H104" s="23">
        <v>90</v>
      </c>
      <c r="I104" s="186">
        <v>654271</v>
      </c>
      <c r="J104" s="186">
        <v>890599</v>
      </c>
      <c r="K104" s="186">
        <v>744299</v>
      </c>
      <c r="L104" s="186">
        <v>620928</v>
      </c>
      <c r="M104" s="186">
        <v>744299</v>
      </c>
      <c r="N104" s="186">
        <v>890599</v>
      </c>
      <c r="O104" s="24"/>
    </row>
    <row r="105" spans="1:15" ht="15" x14ac:dyDescent="0.25">
      <c r="A105">
        <v>91</v>
      </c>
      <c r="B105" s="87">
        <v>660719</v>
      </c>
      <c r="C105" s="87">
        <v>839966</v>
      </c>
      <c r="D105" s="87">
        <v>625662</v>
      </c>
      <c r="E105" s="87">
        <v>751830</v>
      </c>
      <c r="F105" s="87">
        <v>899716</v>
      </c>
      <c r="G105" s="24"/>
      <c r="H105" s="23">
        <v>91</v>
      </c>
      <c r="I105" s="186">
        <v>663003</v>
      </c>
      <c r="J105" s="186">
        <v>902039</v>
      </c>
      <c r="K105" s="186">
        <v>753860</v>
      </c>
      <c r="L105" s="186">
        <v>628905</v>
      </c>
      <c r="M105" s="186">
        <v>753860</v>
      </c>
      <c r="N105" s="186">
        <v>902039</v>
      </c>
      <c r="O105" s="24"/>
    </row>
    <row r="106" spans="1:15" ht="15" x14ac:dyDescent="0.25">
      <c r="A106">
        <v>92</v>
      </c>
      <c r="B106" s="87">
        <v>669690</v>
      </c>
      <c r="C106" s="87">
        <v>850949</v>
      </c>
      <c r="D106" s="87">
        <v>633843</v>
      </c>
      <c r="E106" s="87">
        <v>761660</v>
      </c>
      <c r="F106" s="87">
        <v>911479</v>
      </c>
      <c r="G106" s="24"/>
      <c r="H106" s="23">
        <v>92</v>
      </c>
      <c r="I106" s="186">
        <v>671735</v>
      </c>
      <c r="J106" s="186">
        <v>913480</v>
      </c>
      <c r="K106" s="186">
        <v>763241</v>
      </c>
      <c r="L106" s="186">
        <v>636881</v>
      </c>
      <c r="M106" s="186">
        <v>763241</v>
      </c>
      <c r="N106" s="186">
        <v>913480</v>
      </c>
      <c r="O106" s="24"/>
    </row>
    <row r="107" spans="1:15" ht="15" x14ac:dyDescent="0.25">
      <c r="A107">
        <v>93</v>
      </c>
      <c r="B107" s="87">
        <v>678661</v>
      </c>
      <c r="C107" s="87">
        <v>861931</v>
      </c>
      <c r="D107" s="87">
        <v>642023</v>
      </c>
      <c r="E107" s="87">
        <v>771490</v>
      </c>
      <c r="F107" s="87">
        <v>923243</v>
      </c>
      <c r="G107" s="24"/>
      <c r="H107" s="23">
        <v>93</v>
      </c>
      <c r="I107" s="197">
        <v>680467</v>
      </c>
      <c r="J107" s="197">
        <v>924920</v>
      </c>
      <c r="K107" s="197">
        <v>772982</v>
      </c>
      <c r="L107" s="197">
        <v>644858</v>
      </c>
      <c r="M107" s="197">
        <v>772982</v>
      </c>
      <c r="N107" s="197">
        <v>924920</v>
      </c>
      <c r="O107" s="24"/>
    </row>
    <row r="108" spans="1:15" ht="15" x14ac:dyDescent="0.25">
      <c r="A108">
        <v>94</v>
      </c>
      <c r="B108" s="87">
        <v>687633</v>
      </c>
      <c r="C108" s="87">
        <v>872913</v>
      </c>
      <c r="D108" s="87">
        <v>650203</v>
      </c>
      <c r="E108" s="87">
        <v>781320</v>
      </c>
      <c r="F108" s="87">
        <v>935006</v>
      </c>
      <c r="G108" s="24"/>
      <c r="H108" s="23">
        <v>94</v>
      </c>
      <c r="I108" s="197">
        <v>689200</v>
      </c>
      <c r="J108" s="197">
        <v>936361</v>
      </c>
      <c r="K108" s="197">
        <v>782544</v>
      </c>
      <c r="L108" s="197">
        <v>652834</v>
      </c>
      <c r="M108" s="197">
        <v>782544</v>
      </c>
      <c r="N108" s="197">
        <v>936361</v>
      </c>
      <c r="O108" s="24"/>
    </row>
    <row r="109" spans="1:15" ht="15" x14ac:dyDescent="0.25">
      <c r="A109">
        <v>95</v>
      </c>
      <c r="B109" s="87">
        <v>696604</v>
      </c>
      <c r="C109" s="87">
        <v>883896</v>
      </c>
      <c r="D109" s="87">
        <v>658384</v>
      </c>
      <c r="E109" s="87">
        <v>791150</v>
      </c>
      <c r="F109" s="87">
        <v>946770</v>
      </c>
      <c r="G109" s="24"/>
      <c r="H109" s="23">
        <v>95</v>
      </c>
      <c r="I109" s="197">
        <v>697932</v>
      </c>
      <c r="J109" s="197">
        <v>947801</v>
      </c>
      <c r="K109" s="197">
        <v>792105</v>
      </c>
      <c r="L109" s="197">
        <v>660811</v>
      </c>
      <c r="M109" s="197">
        <v>792105</v>
      </c>
      <c r="N109" s="197">
        <v>947801</v>
      </c>
      <c r="O109" s="24"/>
    </row>
    <row r="110" spans="1:15" ht="15" x14ac:dyDescent="0.25">
      <c r="A110">
        <v>96</v>
      </c>
      <c r="B110" s="193">
        <v>705575</v>
      </c>
      <c r="C110" s="193">
        <v>894878</v>
      </c>
      <c r="D110" s="193">
        <v>666564</v>
      </c>
      <c r="E110" s="193">
        <v>800980</v>
      </c>
      <c r="F110" s="193">
        <v>958533</v>
      </c>
      <c r="G110" s="24"/>
      <c r="H110" s="23">
        <v>96</v>
      </c>
      <c r="I110" s="197">
        <v>706664</v>
      </c>
      <c r="J110" s="197">
        <v>959242</v>
      </c>
      <c r="K110" s="197">
        <v>801666</v>
      </c>
      <c r="L110" s="197">
        <v>668787</v>
      </c>
      <c r="M110" s="197">
        <v>801666</v>
      </c>
      <c r="N110" s="197">
        <v>959242</v>
      </c>
      <c r="O110" s="24"/>
    </row>
  </sheetData>
  <sortState xmlns:xlrd2="http://schemas.microsoft.com/office/spreadsheetml/2017/richdata2" ref="A7:C32">
    <sortCondition ref="B7:B32"/>
  </sortState>
  <mergeCells count="1">
    <mergeCell ref="E1:E2"/>
  </mergeCells>
  <dataValidations count="1">
    <dataValidation type="list" allowBlank="1" showInputMessage="1" showErrorMessage="1" sqref="C7:C13 J13" xr:uid="{00000000-0002-0000-03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11</vt:i4>
      </vt:variant>
    </vt:vector>
  </HeadingPairs>
  <TitlesOfParts>
    <vt:vector size="16" baseType="lpstr">
      <vt:lpstr>Explanation</vt:lpstr>
      <vt:lpstr>Participant list</vt:lpstr>
      <vt:lpstr>Staff</vt:lpstr>
      <vt:lpstr>Budget</vt:lpstr>
      <vt:lpstr>hulpsheets</vt:lpstr>
      <vt:lpstr>Budget!Afdrukbereik</vt:lpstr>
      <vt:lpstr>'Participant list'!Afdrukbereik</vt:lpstr>
      <vt:lpstr>Staff!Afdrukbereik</vt:lpstr>
      <vt:lpstr>Costs</vt:lpstr>
      <vt:lpstr>NFU</vt:lpstr>
      <vt:lpstr>Other</vt:lpstr>
      <vt:lpstr>Ruling</vt:lpstr>
      <vt:lpstr>Tabel_NFU</vt:lpstr>
      <vt:lpstr>Tabel_VSNU</vt:lpstr>
      <vt:lpstr>Type_organisation</vt:lpstr>
      <vt:lpstr>VSNU</vt:lpstr>
    </vt:vector>
  </TitlesOfParts>
  <Company>ZonMw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Hermans</dc:creator>
  <cp:lastModifiedBy>Leon Giesen</cp:lastModifiedBy>
  <cp:lastPrinted>2022-12-13T12:27:38Z</cp:lastPrinted>
  <dcterms:created xsi:type="dcterms:W3CDTF">2019-11-05T07:53:06Z</dcterms:created>
  <dcterms:modified xsi:type="dcterms:W3CDTF">2024-09-30T13:19:29Z</dcterms:modified>
</cp:coreProperties>
</file>