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Bedrijfsvoering\Financieel\Administrateurs ZAPP\Begrotingen\PAFD 2 Begrotingen\01 Bob\"/>
    </mc:Choice>
  </mc:AlternateContent>
  <xr:revisionPtr revIDLastSave="0" documentId="13_ncr:1_{9784D6CF-E2A7-4E4D-971C-231EFCB55A13}" xr6:coauthVersionLast="47" xr6:coauthVersionMax="47" xr10:uidLastSave="{00000000-0000-0000-0000-000000000000}"/>
  <workbookProtection workbookAlgorithmName="SHA-512" workbookHashValue="FG1E+RN2hPLS6muc5cMP3I+eVaZpWlCpOztoxZl77nK7DaoZCvjgSqdGSvksiY+2sl2viK2EgcMeqY+JD2asKg==" workbookSaltValue="1sUxZtuuNDeeiV9G6iaCWA==" workbookSpinCount="100000" lockStructure="1"/>
  <bookViews>
    <workbookView xWindow="-57720" yWindow="-120" windowWidth="29040" windowHeight="15840" tabRatio="590" activeTab="2" xr2:uid="{00000000-000D-0000-FFFF-FFFF00000000}"/>
  </bookViews>
  <sheets>
    <sheet name="Toelichting" sheetId="7" r:id="rId1"/>
    <sheet name="Deelnemerslijst" sheetId="8" r:id="rId2"/>
    <sheet name="Personeel" sheetId="1" r:id="rId3"/>
    <sheet name="Budget" sheetId="2" r:id="rId4"/>
    <sheet name="hulpsheets" sheetId="5" state="hidden" r:id="rId5"/>
  </sheets>
  <externalReferences>
    <externalReference r:id="rId6"/>
    <externalReference r:id="rId7"/>
  </externalReferences>
  <definedNames>
    <definedName name="_xlnm.Print_Area" localSheetId="3">Budget!$A$1:$M$252</definedName>
    <definedName name="_xlnm.Print_Area" localSheetId="1">Deelnemerslijst!$A$1:$J$24</definedName>
    <definedName name="_xlnm.Print_Area" localSheetId="2">Personeel!$A$1:$T$115</definedName>
    <definedName name="Costs" localSheetId="1">[1]hulpsheets!$J$1:$J$9</definedName>
    <definedName name="Costs">hulpsheets!$J$1:$J$9</definedName>
    <definedName name="NFU">hulpsheets!$C$1:$C$6</definedName>
    <definedName name="organisation" localSheetId="1">[1]Budget!$B$5:$B$14</definedName>
    <definedName name="organisation">Budget!#REF!</definedName>
    <definedName name="Overig">hulpsheets!$E$1:$E$2</definedName>
    <definedName name="Ruling" localSheetId="1">[2]hulpsheets!$A$1:$A$3</definedName>
    <definedName name="Ruling">hulpsheets!$A$1:$A$3</definedName>
    <definedName name="Tabel_NFU" localSheetId="1">[2]hulpsheets!$H$14:$N$110</definedName>
    <definedName name="Tabel_NFU">hulpsheets!$H$15:$N$111</definedName>
    <definedName name="Tabel_VSNU" localSheetId="1">[2]hulpsheets!$A$14:$F$110</definedName>
    <definedName name="Tabel_VSNU">hulpsheets!$A$15:$F$111</definedName>
    <definedName name="Type_organisation">hulpsheets!$H$1:$H$4</definedName>
    <definedName name="VSNU">hulpsheets!$D$1:$D$5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 l="1"/>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H205" i="2"/>
  <c r="H204" i="2"/>
  <c r="H203" i="2"/>
  <c r="H202" i="2"/>
  <c r="H201" i="2"/>
  <c r="H200" i="2"/>
  <c r="H199" i="2"/>
  <c r="H198" i="2"/>
  <c r="H197" i="2"/>
  <c r="H196" i="2"/>
  <c r="H195" i="2"/>
  <c r="H194" i="2"/>
  <c r="H193" i="2"/>
  <c r="H192" i="2"/>
  <c r="H191" i="2"/>
  <c r="H190" i="2"/>
  <c r="J164" i="2"/>
  <c r="K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K221" i="2" l="1"/>
  <c r="J221" i="2"/>
  <c r="L220" i="2"/>
  <c r="L219" i="2"/>
  <c r="L218" i="2"/>
  <c r="L217" i="2"/>
  <c r="L216" i="2"/>
  <c r="L215" i="2"/>
  <c r="L214" i="2"/>
  <c r="L213" i="2"/>
  <c r="L212" i="2"/>
  <c r="L211" i="2"/>
  <c r="L210" i="2"/>
  <c r="L209" i="2"/>
  <c r="L208" i="2"/>
  <c r="L207" i="2"/>
  <c r="L170" i="2"/>
  <c r="L113" i="2"/>
  <c r="L164" i="2" s="1"/>
  <c r="K107" i="2"/>
  <c r="J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58" i="2"/>
  <c r="E57"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G221" i="2"/>
  <c r="F221" i="2"/>
  <c r="H220" i="2"/>
  <c r="H219" i="2"/>
  <c r="H218" i="2"/>
  <c r="H217" i="2"/>
  <c r="H216" i="2"/>
  <c r="H215" i="2"/>
  <c r="H214" i="2"/>
  <c r="H213" i="2"/>
  <c r="H212" i="2"/>
  <c r="H211" i="2"/>
  <c r="H210" i="2"/>
  <c r="H209" i="2"/>
  <c r="H208" i="2"/>
  <c r="H207" i="2"/>
  <c r="H206" i="2"/>
  <c r="H189" i="2"/>
  <c r="H188" i="2"/>
  <c r="H187" i="2"/>
  <c r="H186" i="2"/>
  <c r="H185" i="2"/>
  <c r="H184" i="2"/>
  <c r="H183" i="2"/>
  <c r="H182" i="2"/>
  <c r="H181" i="2"/>
  <c r="H180" i="2"/>
  <c r="H179" i="2"/>
  <c r="H178" i="2"/>
  <c r="H177" i="2"/>
  <c r="H176" i="2"/>
  <c r="H175" i="2"/>
  <c r="H174" i="2"/>
  <c r="H173" i="2"/>
  <c r="H172" i="2"/>
  <c r="H171" i="2"/>
  <c r="H170" i="2"/>
  <c r="G164" i="2"/>
  <c r="F164" i="2"/>
  <c r="H114" i="2"/>
  <c r="H113" i="2"/>
  <c r="G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E19" i="2"/>
  <c r="B19" i="2"/>
  <c r="E18" i="2"/>
  <c r="B18" i="2"/>
  <c r="E17" i="2"/>
  <c r="B17" i="2"/>
  <c r="E16" i="2"/>
  <c r="B16" i="2"/>
  <c r="E15" i="2"/>
  <c r="B15" i="2"/>
  <c r="E14" i="2"/>
  <c r="B14" i="2"/>
  <c r="E13" i="2"/>
  <c r="B13" i="2"/>
  <c r="E12" i="2"/>
  <c r="B12" i="2"/>
  <c r="E11" i="2"/>
  <c r="B11" i="2"/>
  <c r="E10" i="2"/>
  <c r="B10" i="2"/>
  <c r="E9" i="2"/>
  <c r="B9" i="2"/>
  <c r="E8" i="2"/>
  <c r="B8" i="2"/>
  <c r="E7" i="2"/>
  <c r="M112" i="1"/>
  <c r="M111" i="1"/>
  <c r="M110" i="1"/>
  <c r="M109" i="1"/>
  <c r="F103" i="2" s="1"/>
  <c r="M108" i="1"/>
  <c r="F102" i="2" s="1"/>
  <c r="M107" i="1"/>
  <c r="F101" i="2" s="1"/>
  <c r="H101" i="2" s="1"/>
  <c r="M106" i="1"/>
  <c r="M105" i="1"/>
  <c r="M104" i="1"/>
  <c r="F98" i="2" s="1"/>
  <c r="M103" i="1"/>
  <c r="M102" i="1"/>
  <c r="F96" i="2" s="1"/>
  <c r="M101" i="1"/>
  <c r="F95" i="2" s="1"/>
  <c r="M100" i="1"/>
  <c r="F94" i="2" s="1"/>
  <c r="M99" i="1"/>
  <c r="M98" i="1"/>
  <c r="M97" i="1"/>
  <c r="M96" i="1"/>
  <c r="F90" i="2" s="1"/>
  <c r="H90" i="2" s="1"/>
  <c r="M95" i="1"/>
  <c r="M94" i="1"/>
  <c r="F88" i="2" s="1"/>
  <c r="H88" i="2" s="1"/>
  <c r="M93" i="1"/>
  <c r="M92" i="1"/>
  <c r="F86" i="2" s="1"/>
  <c r="H86" i="2" s="1"/>
  <c r="M91" i="1"/>
  <c r="F85" i="2" s="1"/>
  <c r="H85" i="2" s="1"/>
  <c r="M90" i="1"/>
  <c r="M89" i="1"/>
  <c r="M88" i="1"/>
  <c r="F82" i="2" s="1"/>
  <c r="H82" i="2" s="1"/>
  <c r="M87" i="1"/>
  <c r="F81" i="2" s="1"/>
  <c r="H81" i="2" s="1"/>
  <c r="M86" i="1"/>
  <c r="F80" i="2" s="1"/>
  <c r="H80" i="2" s="1"/>
  <c r="M85" i="1"/>
  <c r="F79" i="2" s="1"/>
  <c r="H79" i="2" s="1"/>
  <c r="M84" i="1"/>
  <c r="F78" i="2" s="1"/>
  <c r="H78" i="2" s="1"/>
  <c r="M83" i="1"/>
  <c r="F77" i="2" s="1"/>
  <c r="H77" i="2" s="1"/>
  <c r="M82" i="1"/>
  <c r="M81" i="1"/>
  <c r="M80" i="1"/>
  <c r="F74" i="2" s="1"/>
  <c r="H74" i="2" s="1"/>
  <c r="M79" i="1"/>
  <c r="F73" i="2" s="1"/>
  <c r="H73" i="2" s="1"/>
  <c r="M78" i="1"/>
  <c r="M77" i="1"/>
  <c r="M76" i="1"/>
  <c r="F70" i="2" s="1"/>
  <c r="H70" i="2" s="1"/>
  <c r="M75" i="1"/>
  <c r="M74" i="1"/>
  <c r="F68" i="2" s="1"/>
  <c r="M73" i="1"/>
  <c r="F67" i="2" s="1"/>
  <c r="M72" i="1"/>
  <c r="F66" i="2" s="1"/>
  <c r="H66" i="2" s="1"/>
  <c r="M71" i="1"/>
  <c r="F65" i="2" s="1"/>
  <c r="H65" i="2" s="1"/>
  <c r="M70" i="1"/>
  <c r="F64" i="2" s="1"/>
  <c r="M69" i="1"/>
  <c r="F63" i="2" s="1"/>
  <c r="M68" i="1"/>
  <c r="F62" i="2" s="1"/>
  <c r="M67" i="1"/>
  <c r="F61" i="2" s="1"/>
  <c r="M66" i="1"/>
  <c r="F60" i="2" s="1"/>
  <c r="M65" i="1"/>
  <c r="F59" i="2" s="1"/>
  <c r="M64" i="1"/>
  <c r="M63" i="1"/>
  <c r="G56" i="1"/>
  <c r="J56" i="1" s="1"/>
  <c r="K55" i="1"/>
  <c r="G55" i="1"/>
  <c r="J55" i="1" s="1"/>
  <c r="M55" i="1" s="1"/>
  <c r="K54" i="1"/>
  <c r="G54" i="1"/>
  <c r="J54" i="1" s="1"/>
  <c r="M54" i="1" s="1"/>
  <c r="F54" i="2" s="1"/>
  <c r="G53" i="1"/>
  <c r="J53" i="1" s="1"/>
  <c r="K53" i="1" s="1"/>
  <c r="G52" i="1"/>
  <c r="J52" i="1" s="1"/>
  <c r="K51" i="1"/>
  <c r="G51" i="1"/>
  <c r="J51" i="1" s="1"/>
  <c r="M51" i="1" s="1"/>
  <c r="K50" i="1"/>
  <c r="G50" i="1"/>
  <c r="J50" i="1" s="1"/>
  <c r="M50" i="1" s="1"/>
  <c r="K49" i="1"/>
  <c r="G49" i="1"/>
  <c r="J49" i="1" s="1"/>
  <c r="M49" i="1" s="1"/>
  <c r="K48" i="1"/>
  <c r="G48" i="1"/>
  <c r="J48" i="1" s="1"/>
  <c r="M48" i="1" s="1"/>
  <c r="K47" i="1"/>
  <c r="G47" i="1"/>
  <c r="J47" i="1" s="1"/>
  <c r="M47" i="1" s="1"/>
  <c r="G46" i="1"/>
  <c r="J46" i="1" s="1"/>
  <c r="G45" i="1"/>
  <c r="J45" i="1" s="1"/>
  <c r="K44" i="1"/>
  <c r="G44" i="1"/>
  <c r="J44" i="1" s="1"/>
  <c r="M44" i="1" s="1"/>
  <c r="F44" i="2" s="1"/>
  <c r="K43" i="1"/>
  <c r="G43" i="1"/>
  <c r="J43" i="1" s="1"/>
  <c r="M43" i="1" s="1"/>
  <c r="G42" i="1"/>
  <c r="J42" i="1" s="1"/>
  <c r="K42" i="1" s="1"/>
  <c r="G41" i="1"/>
  <c r="J41" i="1" s="1"/>
  <c r="K40" i="1"/>
  <c r="G40" i="1"/>
  <c r="J40" i="1" s="1"/>
  <c r="M40" i="1" s="1"/>
  <c r="F40" i="2" s="1"/>
  <c r="K39" i="1"/>
  <c r="G39" i="1"/>
  <c r="J39" i="1" s="1"/>
  <c r="M39" i="1" s="1"/>
  <c r="G38" i="1"/>
  <c r="J38" i="1" s="1"/>
  <c r="K38" i="1" s="1"/>
  <c r="G37" i="1"/>
  <c r="J37" i="1" s="1"/>
  <c r="K36" i="1"/>
  <c r="G36" i="1"/>
  <c r="J36" i="1" s="1"/>
  <c r="M36" i="1" s="1"/>
  <c r="K35" i="1"/>
  <c r="G35" i="1"/>
  <c r="J35" i="1" s="1"/>
  <c r="M35" i="1" s="1"/>
  <c r="F35" i="2" s="1"/>
  <c r="H35" i="2" s="1"/>
  <c r="K34" i="1"/>
  <c r="G34" i="1"/>
  <c r="J34" i="1" s="1"/>
  <c r="M34" i="1" s="1"/>
  <c r="F34" i="2" s="1"/>
  <c r="H34" i="2" s="1"/>
  <c r="K33" i="1"/>
  <c r="G33" i="1"/>
  <c r="J33" i="1" s="1"/>
  <c r="M33" i="1" s="1"/>
  <c r="F33" i="2" s="1"/>
  <c r="H33" i="2" s="1"/>
  <c r="K32" i="1"/>
  <c r="G32" i="1"/>
  <c r="J32" i="1" s="1"/>
  <c r="M32" i="1" s="1"/>
  <c r="F32" i="2" s="1"/>
  <c r="K31" i="1"/>
  <c r="G31" i="1"/>
  <c r="J31" i="1" s="1"/>
  <c r="G30" i="1"/>
  <c r="J30" i="1" s="1"/>
  <c r="K29" i="1"/>
  <c r="G29" i="1"/>
  <c r="J29" i="1" s="1"/>
  <c r="M29" i="1" s="1"/>
  <c r="F29" i="2" s="1"/>
  <c r="H29" i="2" s="1"/>
  <c r="K28" i="1"/>
  <c r="G28" i="1"/>
  <c r="J28" i="1" s="1"/>
  <c r="M28" i="1" s="1"/>
  <c r="G27" i="1"/>
  <c r="J27" i="1" s="1"/>
  <c r="K27" i="1" s="1"/>
  <c r="G26" i="1"/>
  <c r="J26" i="1" s="1"/>
  <c r="K26" i="1" s="1"/>
  <c r="K25" i="1"/>
  <c r="G25" i="1"/>
  <c r="J25" i="1" s="1"/>
  <c r="M25" i="1" s="1"/>
  <c r="F25" i="2" s="1"/>
  <c r="H25" i="2" s="1"/>
  <c r="K24" i="1"/>
  <c r="G24" i="1"/>
  <c r="J24" i="1" s="1"/>
  <c r="M24" i="1" s="1"/>
  <c r="G23" i="1"/>
  <c r="J23" i="1" s="1"/>
  <c r="K23" i="1" s="1"/>
  <c r="M23" i="1" s="1"/>
  <c r="G22" i="1"/>
  <c r="J22" i="1" s="1"/>
  <c r="K21" i="1"/>
  <c r="G21" i="1"/>
  <c r="J21" i="1" s="1"/>
  <c r="M21" i="1" s="1"/>
  <c r="K20" i="1"/>
  <c r="G20" i="1"/>
  <c r="J20" i="1" s="1"/>
  <c r="M20" i="1" s="1"/>
  <c r="K19" i="1"/>
  <c r="G19" i="1"/>
  <c r="J19" i="1" s="1"/>
  <c r="M19" i="1" s="1"/>
  <c r="K18" i="1"/>
  <c r="G18" i="1"/>
  <c r="J18" i="1" s="1"/>
  <c r="M18" i="1" s="1"/>
  <c r="K17" i="1"/>
  <c r="G17" i="1"/>
  <c r="J17" i="1" s="1"/>
  <c r="M17" i="1" s="1"/>
  <c r="G16" i="1"/>
  <c r="J16" i="1" s="1"/>
  <c r="K16" i="1" s="1"/>
  <c r="G15" i="1"/>
  <c r="J15" i="1" s="1"/>
  <c r="K14" i="1"/>
  <c r="G14" i="1"/>
  <c r="J14" i="1" s="1"/>
  <c r="M14" i="1" s="1"/>
  <c r="K13" i="1"/>
  <c r="G13" i="1"/>
  <c r="J13" i="1" s="1"/>
  <c r="M13" i="1" s="1"/>
  <c r="G12" i="1"/>
  <c r="J12" i="1" s="1"/>
  <c r="G11" i="1"/>
  <c r="J11" i="1" s="1"/>
  <c r="K10" i="1"/>
  <c r="G10" i="1"/>
  <c r="J10" i="1" s="1"/>
  <c r="M10" i="1" s="1"/>
  <c r="K9" i="1"/>
  <c r="G9" i="1"/>
  <c r="J9" i="1" s="1"/>
  <c r="M9" i="1" s="1"/>
  <c r="G8" i="1"/>
  <c r="J8" i="1" s="1"/>
  <c r="G7" i="1"/>
  <c r="J7" i="1" s="1"/>
  <c r="F20" i="8"/>
  <c r="E20" i="8"/>
  <c r="F19" i="8"/>
  <c r="E19" i="8"/>
  <c r="F18" i="8"/>
  <c r="E18" i="8"/>
  <c r="F17" i="8"/>
  <c r="E17" i="8"/>
  <c r="F16" i="8"/>
  <c r="E16" i="8"/>
  <c r="F15" i="8"/>
  <c r="E15" i="8"/>
  <c r="F14" i="8"/>
  <c r="E14" i="8"/>
  <c r="F13" i="8"/>
  <c r="E13" i="8"/>
  <c r="F12" i="8"/>
  <c r="E12" i="8"/>
  <c r="F11" i="8"/>
  <c r="E11" i="8"/>
  <c r="F10" i="8"/>
  <c r="E10" i="8"/>
  <c r="F9" i="8"/>
  <c r="E9" i="8"/>
  <c r="F8" i="8"/>
  <c r="E8" i="8"/>
  <c r="F7" i="8"/>
  <c r="E7" i="8"/>
  <c r="F6" i="8"/>
  <c r="E6" i="8"/>
  <c r="F57" i="2" l="1"/>
  <c r="H57" i="2" s="1"/>
  <c r="M114" i="1"/>
  <c r="M53" i="1"/>
  <c r="J229" i="2"/>
  <c r="K231" i="2"/>
  <c r="F58" i="2"/>
  <c r="H58" i="2" s="1"/>
  <c r="H68" i="2"/>
  <c r="L107" i="2"/>
  <c r="G225" i="2"/>
  <c r="L221" i="2"/>
  <c r="F100" i="2"/>
  <c r="H100" i="2" s="1"/>
  <c r="F92" i="2"/>
  <c r="H92" i="2" s="1"/>
  <c r="F106" i="2"/>
  <c r="H106" i="2" s="1"/>
  <c r="F105" i="2"/>
  <c r="H105" i="2" s="1"/>
  <c r="F104" i="2"/>
  <c r="H104" i="2" s="1"/>
  <c r="H102" i="2"/>
  <c r="F99" i="2"/>
  <c r="H99" i="2" s="1"/>
  <c r="F91" i="2"/>
  <c r="H91" i="2" s="1"/>
  <c r="H94" i="2"/>
  <c r="F97" i="2"/>
  <c r="H97" i="2" s="1"/>
  <c r="F89" i="2"/>
  <c r="H89" i="2" s="1"/>
  <c r="F93" i="2"/>
  <c r="H93" i="2" s="1"/>
  <c r="F87" i="2"/>
  <c r="H87" i="2" s="1"/>
  <c r="F84" i="2"/>
  <c r="H84" i="2" s="1"/>
  <c r="F76" i="2"/>
  <c r="H76" i="2" s="1"/>
  <c r="F83" i="2"/>
  <c r="H83" i="2" s="1"/>
  <c r="F75" i="2"/>
  <c r="H75" i="2" s="1"/>
  <c r="F72" i="2"/>
  <c r="H72" i="2" s="1"/>
  <c r="F71" i="2"/>
  <c r="H71" i="2" s="1"/>
  <c r="F69" i="2"/>
  <c r="H69" i="2" s="1"/>
  <c r="K56" i="1"/>
  <c r="M56" i="1" s="1"/>
  <c r="F55" i="2"/>
  <c r="H55" i="2" s="1"/>
  <c r="K52" i="1"/>
  <c r="M52" i="1" s="1"/>
  <c r="F39" i="2"/>
  <c r="H39" i="2" s="1"/>
  <c r="F51" i="2"/>
  <c r="H51" i="2" s="1"/>
  <c r="F43" i="2"/>
  <c r="H43" i="2" s="1"/>
  <c r="K46" i="1"/>
  <c r="M46" i="1" s="1"/>
  <c r="F50" i="2"/>
  <c r="H50" i="2" s="1"/>
  <c r="F49" i="2"/>
  <c r="H49" i="2" s="1"/>
  <c r="F48" i="2"/>
  <c r="H48" i="2" s="1"/>
  <c r="M38" i="1"/>
  <c r="F47" i="2"/>
  <c r="H47" i="2" s="1"/>
  <c r="M42" i="1"/>
  <c r="K37" i="1"/>
  <c r="M37" i="1" s="1"/>
  <c r="K41" i="1"/>
  <c r="M41" i="1" s="1"/>
  <c r="K45" i="1"/>
  <c r="M45" i="1" s="1"/>
  <c r="K22" i="1"/>
  <c r="M22" i="1" s="1"/>
  <c r="F23" i="2"/>
  <c r="H23" i="2" s="1"/>
  <c r="F24" i="2"/>
  <c r="H24" i="2" s="1"/>
  <c r="M27" i="1"/>
  <c r="M31" i="1"/>
  <c r="F36" i="2"/>
  <c r="H36" i="2" s="1"/>
  <c r="F28" i="2"/>
  <c r="H28" i="2" s="1"/>
  <c r="H19" i="8"/>
  <c r="M26" i="1"/>
  <c r="K30" i="1"/>
  <c r="M30" i="1" s="1"/>
  <c r="F21" i="2"/>
  <c r="H21" i="2" s="1"/>
  <c r="F19" i="2"/>
  <c r="H19" i="2" s="1"/>
  <c r="F20" i="2"/>
  <c r="H20" i="2" s="1"/>
  <c r="H221" i="2"/>
  <c r="H164" i="2"/>
  <c r="E21" i="8"/>
  <c r="F21" i="8"/>
  <c r="H13" i="8"/>
  <c r="H64" i="2"/>
  <c r="H96" i="2"/>
  <c r="H54" i="2"/>
  <c r="H62" i="2"/>
  <c r="H98" i="2"/>
  <c r="H59" i="2"/>
  <c r="H95" i="2"/>
  <c r="H103" i="2"/>
  <c r="H61" i="2"/>
  <c r="H63" i="2"/>
  <c r="H60" i="2"/>
  <c r="H40" i="2"/>
  <c r="H44" i="2"/>
  <c r="H17" i="8"/>
  <c r="H11" i="8"/>
  <c r="H67" i="2"/>
  <c r="H32" i="2"/>
  <c r="K11" i="1"/>
  <c r="M11" i="1" s="1"/>
  <c r="F18" i="2"/>
  <c r="H18" i="2" s="1"/>
  <c r="F14" i="2"/>
  <c r="H14" i="2" s="1"/>
  <c r="F10" i="2"/>
  <c r="H10" i="2" s="1"/>
  <c r="F17" i="2"/>
  <c r="H17" i="2" s="1"/>
  <c r="F13" i="2"/>
  <c r="H13" i="2" s="1"/>
  <c r="F9" i="2"/>
  <c r="M16" i="1"/>
  <c r="K15" i="1"/>
  <c r="M15" i="1"/>
  <c r="K12" i="1"/>
  <c r="M12" i="1" s="1"/>
  <c r="K8" i="1"/>
  <c r="M8" i="1" s="1"/>
  <c r="K7" i="1"/>
  <c r="M7" i="1" s="1"/>
  <c r="H6" i="8"/>
  <c r="H8" i="8"/>
  <c r="H15" i="8"/>
  <c r="H10" i="8"/>
  <c r="H12" i="8"/>
  <c r="H14" i="8"/>
  <c r="H18" i="8"/>
  <c r="H20" i="8"/>
  <c r="H16" i="8"/>
  <c r="H7" i="8"/>
  <c r="H9" i="8"/>
  <c r="L234" i="2" l="1"/>
  <c r="M58" i="1"/>
  <c r="L233" i="2"/>
  <c r="F52" i="2"/>
  <c r="H52" i="2" s="1"/>
  <c r="F53" i="2"/>
  <c r="H53" i="2" s="1"/>
  <c r="F56" i="2"/>
  <c r="H56" i="2" s="1"/>
  <c r="F46" i="2"/>
  <c r="H46" i="2" s="1"/>
  <c r="F41" i="2"/>
  <c r="H41" i="2" s="1"/>
  <c r="F45" i="2"/>
  <c r="H45" i="2" s="1"/>
  <c r="F37" i="2"/>
  <c r="H37" i="2" s="1"/>
  <c r="F42" i="2"/>
  <c r="H42" i="2" s="1"/>
  <c r="F38" i="2"/>
  <c r="H38" i="2" s="1"/>
  <c r="F30" i="2"/>
  <c r="H30" i="2" s="1"/>
  <c r="F22" i="2"/>
  <c r="F27" i="2"/>
  <c r="H27" i="2" s="1"/>
  <c r="F26" i="2"/>
  <c r="H26" i="2" s="1"/>
  <c r="F31" i="2"/>
  <c r="H31" i="2" s="1"/>
  <c r="H21" i="8"/>
  <c r="F11" i="2"/>
  <c r="H11" i="2" s="1"/>
  <c r="H9" i="2"/>
  <c r="F16" i="2"/>
  <c r="F15" i="2"/>
  <c r="F12" i="2"/>
  <c r="F8" i="2"/>
  <c r="F7" i="2"/>
  <c r="D18" i="8" l="1"/>
  <c r="G18" i="8" s="1"/>
  <c r="I18" i="8" s="1"/>
  <c r="D9" i="8"/>
  <c r="G9" i="8" s="1"/>
  <c r="I9" i="8" s="1"/>
  <c r="D12" i="8"/>
  <c r="G12" i="8" s="1"/>
  <c r="I12" i="8" s="1"/>
  <c r="H22" i="2"/>
  <c r="D13" i="8"/>
  <c r="G13" i="8" s="1"/>
  <c r="I13" i="8" s="1"/>
  <c r="D16" i="8"/>
  <c r="G16" i="8" s="1"/>
  <c r="I16" i="8" s="1"/>
  <c r="D20" i="8"/>
  <c r="G20" i="8" s="1"/>
  <c r="I20" i="8" s="1"/>
  <c r="D8" i="8"/>
  <c r="G8" i="8" s="1"/>
  <c r="I8" i="8" s="1"/>
  <c r="D19" i="8"/>
  <c r="G19" i="8" s="1"/>
  <c r="I19" i="8" s="1"/>
  <c r="D17" i="8"/>
  <c r="G17" i="8" s="1"/>
  <c r="I17" i="8" s="1"/>
  <c r="D10" i="8"/>
  <c r="G10" i="8" s="1"/>
  <c r="I10" i="8" s="1"/>
  <c r="H16" i="2"/>
  <c r="D15" i="8"/>
  <c r="G15" i="8" s="1"/>
  <c r="I15" i="8" s="1"/>
  <c r="H15" i="2"/>
  <c r="D14" i="8"/>
  <c r="G14" i="8" s="1"/>
  <c r="I14" i="8" s="1"/>
  <c r="H12" i="2"/>
  <c r="D11" i="8"/>
  <c r="G11" i="8" s="1"/>
  <c r="I11" i="8" s="1"/>
  <c r="H8" i="2"/>
  <c r="D7" i="8"/>
  <c r="G7" i="8" s="1"/>
  <c r="I7" i="8" s="1"/>
  <c r="F107" i="2"/>
  <c r="F223" i="2" s="1"/>
  <c r="H7" i="2"/>
  <c r="D6" i="8"/>
  <c r="H107" i="2" l="1"/>
  <c r="H227" i="2" s="1"/>
  <c r="G6" i="8"/>
  <c r="D21" i="8"/>
  <c r="I6" i="8" l="1"/>
  <c r="I21" i="8" s="1"/>
  <c r="G21" i="8"/>
</calcChain>
</file>

<file path=xl/sharedStrings.xml><?xml version="1.0" encoding="utf-8"?>
<sst xmlns="http://schemas.openxmlformats.org/spreadsheetml/2006/main" count="226" uniqueCount="175">
  <si>
    <t>nr</t>
  </si>
  <si>
    <t>E-mail adres:</t>
  </si>
  <si>
    <t>NFU</t>
  </si>
  <si>
    <t>VSNU</t>
  </si>
  <si>
    <t>Promovendus</t>
  </si>
  <si>
    <t>(Arts) onderzoeker</t>
  </si>
  <si>
    <t>Salarisaanvraag</t>
  </si>
  <si>
    <t>PostDoc</t>
  </si>
  <si>
    <t>Sr.wet. Medewerker</t>
  </si>
  <si>
    <t>Aantal maanden</t>
  </si>
  <si>
    <t>DAEB Format</t>
  </si>
  <si>
    <t>FAIRness</t>
  </si>
  <si>
    <t>Benchfee</t>
  </si>
  <si>
    <t>NWP-MBO</t>
  </si>
  <si>
    <t>NWP-HBO</t>
  </si>
  <si>
    <t>NWP-Academisch</t>
  </si>
  <si>
    <t>A</t>
  </si>
  <si>
    <t>B</t>
  </si>
  <si>
    <t>C</t>
  </si>
  <si>
    <t>D</t>
  </si>
  <si>
    <t>Promovendus / PostDoc / (Arts) onderzoeker / NWP-M / NWP-H / NWP-Ac</t>
  </si>
  <si>
    <t>Promovendus / Sr.wet. Medewerker / NWP-M / NWP-H / NWP-Ac</t>
  </si>
  <si>
    <t>E</t>
  </si>
  <si>
    <t>etc</t>
  </si>
  <si>
    <t>F</t>
  </si>
  <si>
    <t>G</t>
  </si>
  <si>
    <t>K</t>
  </si>
  <si>
    <t>L</t>
  </si>
  <si>
    <t>M</t>
  </si>
  <si>
    <t xml:space="preserve">https://projectnet.zonmw.nl/ </t>
  </si>
  <si>
    <t>https://mijn.zonmw.nl/</t>
  </si>
  <si>
    <t>Instructie ZonMw Budgetformat</t>
  </si>
  <si>
    <t>Zorg dat u bekend bent met de specifieke callvoorwaarden</t>
  </si>
  <si>
    <t>Let op: enkel de gele cellen zijn te bewerken, de blauwe cellen zijn vergrendeld / verborgen.</t>
  </si>
  <si>
    <t>Bepaal of deel 1a of deel 1b voor u van toepassing is.</t>
  </si>
  <si>
    <t>Overig</t>
  </si>
  <si>
    <t>Implementatie</t>
  </si>
  <si>
    <t>Open Access publicatie</t>
  </si>
  <si>
    <t>Standardisatie (SNOMED, LOINC, etc.)</t>
  </si>
  <si>
    <t>Advies</t>
  </si>
  <si>
    <t>Overig, graag (onderaan) nader toelichten</t>
  </si>
  <si>
    <t>Ziekenhuis</t>
  </si>
  <si>
    <t>Universiteit</t>
  </si>
  <si>
    <t>Universitair Medisch Centrum</t>
  </si>
  <si>
    <t>Overige onderzoeksorganisatie</t>
  </si>
  <si>
    <t>Overig bedrijf</t>
  </si>
  <si>
    <t>Overheidsinstelling</t>
  </si>
  <si>
    <t>Middelbaar Beroepsonderwijs (MBO)</t>
  </si>
  <si>
    <t>Hoger Beroepsonderwijs (HBO)</t>
  </si>
  <si>
    <t>Geestelijke gezondheidszorg</t>
  </si>
  <si>
    <t>Gemeentelijke Gezondheidsdienst</t>
  </si>
  <si>
    <t>Belangengroep</t>
  </si>
  <si>
    <t>Gegevensbeheer</t>
  </si>
  <si>
    <t xml:space="preserve">Uitbesteding </t>
  </si>
  <si>
    <t>Specificatie personeel</t>
  </si>
  <si>
    <t>1.a Personeelskosten (gebaseerd op salarisschalen)</t>
  </si>
  <si>
    <t>NFU / VSNU deelnemer / overig personeel</t>
  </si>
  <si>
    <t>Functie/Schaal</t>
  </si>
  <si>
    <t>Maanden</t>
  </si>
  <si>
    <t>Bruto salaris - gebaseerd op tabel / 1 FTE</t>
  </si>
  <si>
    <t>Bruto maandelijks salaris (enkel voor overig personeel)</t>
  </si>
  <si>
    <t>% fte (voor het project)</t>
  </si>
  <si>
    <t>Salariskosten</t>
  </si>
  <si>
    <t>Bruto salaris, 40% opslag (enkel voor overig personeel)</t>
  </si>
  <si>
    <t>Overhead %  
(enkel voor overig personeel)</t>
  </si>
  <si>
    <t>Totaal</t>
  </si>
  <si>
    <t>1.b Personeelskosten (gebaseerd op uurtarief)</t>
  </si>
  <si>
    <t>Het uurtarief moet acceptabel, redelijk en billijk zijn.</t>
  </si>
  <si>
    <t>Functie</t>
  </si>
  <si>
    <t>Activiteit/ Acties</t>
  </si>
  <si>
    <t>Uurtarief</t>
  </si>
  <si>
    <t>Aantal uren</t>
  </si>
  <si>
    <t>Deel 1a - gebaseerd op salarisschalen - VSNU / NFU of overig</t>
  </si>
  <si>
    <t>Personeelskosten</t>
  </si>
  <si>
    <t>Opmerkingen</t>
  </si>
  <si>
    <t>Organisatie (dropdown menu)</t>
  </si>
  <si>
    <t>Gevraagde subsidie ZonMw</t>
  </si>
  <si>
    <t>Materiaal, apparatuur &amp; verbruiksgoederen (gematerialiseerd)</t>
  </si>
  <si>
    <t>Omschrijving</t>
  </si>
  <si>
    <t>Overige kosten (gematerialiseerd)</t>
  </si>
  <si>
    <t>Kostensoort (dropdown menu)</t>
  </si>
  <si>
    <t>Additionele toelichting voor begroting</t>
  </si>
  <si>
    <t>Ontvangende organisatie</t>
  </si>
  <si>
    <t>Naam:</t>
  </si>
  <si>
    <t>Functie:</t>
  </si>
  <si>
    <t>Datum:</t>
  </si>
  <si>
    <t xml:space="preserve">Vul de functie/naam in bij de personeelskosten in. Gebruik hiervoor 1 regel per functie. Indien er niet voldoende regels zijn, combineer dan functies met dezelfde looptijd. </t>
  </si>
  <si>
    <t>Bepaal of de NFU, VSNU of overige tabellen van toepassing zijn</t>
  </si>
  <si>
    <t>Selecteer de juiste functie:</t>
  </si>
  <si>
    <t>* zorg a.u.b. dat een gedetailleerde berekening beschikbaar is voor ZonMw indien deze opgevraagd wordt.</t>
  </si>
  <si>
    <t>Deel 1b - gebaseerd op een uurtarief (de tariefcalculatie moet acceptabel, redelijk en billijk zijn. De calculatie moet door ZonMw goedgekeurd zijn)</t>
  </si>
  <si>
    <t>Alle personeelskosten zijn gekopieerd naar het 'budget' tabblad in de cellen van de personeelskosten.</t>
  </si>
  <si>
    <t>Voor deel 1a:</t>
  </si>
  <si>
    <t>Voor deel 1b:</t>
  </si>
  <si>
    <t>Doorgaan met het invullen van het 'budget' tabblad</t>
  </si>
  <si>
    <t>Personele kosten in het budget tabblad</t>
  </si>
  <si>
    <t>Voeg, indien van toepassing, de eige bijdragen van de deelnemende organisatie of de cofinanciering van een derde partij toe. (kolom G)</t>
  </si>
  <si>
    <t>Materiaal, apparatuur en verbruiksgoederen (gespecificeerd)</t>
  </si>
  <si>
    <t>Voeg een omschrijving van de vereiste materialen, apparatuur en/of verbruiksgoederen binnen het project in kolom C toe</t>
  </si>
  <si>
    <t>Voeg, indien van toepassing, additionele toelichtingen in kolom D toe</t>
  </si>
  <si>
    <t>Selecteer in kolom E de juiste organisatie die de kosten gaat dragen (gebaseerd op het dropdown menu)</t>
  </si>
  <si>
    <t>Vul a.u.b. de kosten in (gebaseerd op een inkooporder of een calculatie) in kolom F</t>
  </si>
  <si>
    <t>Overige kosten</t>
  </si>
  <si>
    <t>Voeg de omschrijving van de vereiste overige kosten in kolom C toe.</t>
  </si>
  <si>
    <t>Selecteer het juiste type kostensoort (gebaseerd op het dropdown menu) in kolom D</t>
  </si>
  <si>
    <t>Extra toelichtenveld in budget</t>
  </si>
  <si>
    <t>Eventuele additionele toelichtingen of verklaringen kunnen hier geplaatst worden.</t>
  </si>
  <si>
    <t>Controleer of de calculaties correct zijn.</t>
  </si>
  <si>
    <t>Het gespecificeerde bedrag bij "totaal gevraagde subsidie ZonMw" zou gelijk moeten zijn aan "gevraagde subsidie" in cel F15 van het budget-tabblad.</t>
  </si>
  <si>
    <t>zo niet, controleer of alle gespecificeerde kosten gelinkt zijn aan een deelnemende partij of niet en pas aan indien nodig.</t>
  </si>
  <si>
    <t>Afronden van de begroting</t>
  </si>
  <si>
    <t>OF</t>
  </si>
  <si>
    <t>Vul de gevraagde contactgegevens in, zodat ZonMw medewerkers contact op kunnen nemen indien er vragen/opmerkingen zijn.</t>
  </si>
  <si>
    <t>upload de bestanden bijgaand aan de aanvraag, indien de aanvraag loopt via:</t>
  </si>
  <si>
    <t>Upload de complete begroting in het aanvraagportaal als uw aanvraag loopt via:</t>
  </si>
  <si>
    <t>Akkoord en handtekening financieel aansprakelijk persoon van ontvangende organisatie</t>
  </si>
  <si>
    <t>Samenvatting</t>
  </si>
  <si>
    <t>Naam Organisatie</t>
  </si>
  <si>
    <t>1. Personeel</t>
  </si>
  <si>
    <t>Totale kosten</t>
  </si>
  <si>
    <t>Aan te vragen subsidie</t>
  </si>
  <si>
    <t>SUBTOTAAL</t>
  </si>
  <si>
    <t>2. materieel, apparatuur, verbruiksgoederen</t>
  </si>
  <si>
    <t>3. Overige kosten</t>
  </si>
  <si>
    <t>bijdragen van eigen instelling en derden</t>
  </si>
  <si>
    <t xml:space="preserve">Als er een samenwerking is, vul de kosten van alle partijen in over de kosten categorien. </t>
  </si>
  <si>
    <t>Als er een opdrachtverlening is, vul de kosten van de opdrachtgever in bij de overige kosten categorie (de opdrachtnemer stuurt een factuur).</t>
  </si>
  <si>
    <t>Ja</t>
  </si>
  <si>
    <t>Nee</t>
  </si>
  <si>
    <t>Bekijk de oproeptekst om de situatie in te schatten of bel ZonMw voor meer duidelijkheid.</t>
  </si>
  <si>
    <t>Zodra er bijvoorbeeld het CAO voor ziekenhuizen gebruikt wordt, selecteer dan bij 'Organisatie' voor 'Overig' en bereken zelf de indexvering gebasseerd op de looptijd.</t>
  </si>
  <si>
    <t>Zodra er patient inclusie wordt benoemd, vul dan het aantal, bedrag per aantal en het totaal in.</t>
  </si>
  <si>
    <t>Bij een opdrachtverlening voert een projectdeelnemer namens een andere (3e) partij kosten op in de projectbegroting. De 3e partij factureert de projectdeelnemer en is geen onderdeel van de afspraken met ZonMw.</t>
  </si>
  <si>
    <t xml:space="preserve">Bij een samenwerking dienen twee of meerdere projectdeelnemers samen een projectbegroting op waarbij iedere partij haar eigen kosten opvoert en realiseert. </t>
  </si>
  <si>
    <t>Start uw budget aanvraag door het tabblad "Deelnemerslijst" in te vullen.</t>
  </si>
  <si>
    <t>Vervolg uw budget aanvraag door het tabblad "personeel" in te vullen.</t>
  </si>
  <si>
    <t>H</t>
  </si>
  <si>
    <t>I</t>
  </si>
  <si>
    <t>J</t>
  </si>
  <si>
    <t xml:space="preserve">Specificeer het aantal maanden dat het personeel aan het project werkt </t>
  </si>
  <si>
    <t xml:space="preserve">Specificeer het FTE% van de specifieke personeelsleden </t>
  </si>
  <si>
    <r>
      <rPr>
        <b/>
        <sz val="10"/>
        <color theme="1"/>
        <rFont val="Arial"/>
        <family val="2"/>
      </rPr>
      <t>ENKEL</t>
    </r>
    <r>
      <rPr>
        <sz val="10"/>
        <color theme="1"/>
        <rFont val="Arial"/>
        <family val="2"/>
      </rPr>
      <t xml:space="preserve"> bij </t>
    </r>
    <r>
      <rPr>
        <b/>
        <sz val="10"/>
        <color theme="1"/>
        <rFont val="Arial"/>
        <family val="2"/>
      </rPr>
      <t>Overig</t>
    </r>
    <r>
      <rPr>
        <sz val="10"/>
        <color theme="1"/>
        <rFont val="Arial"/>
        <family val="2"/>
      </rPr>
      <t>, specificeer het bruto bedrag per maand per personeelslid (kolom H)</t>
    </r>
  </si>
  <si>
    <r>
      <rPr>
        <b/>
        <sz val="10"/>
        <color theme="1"/>
        <rFont val="Arial"/>
        <family val="2"/>
      </rPr>
      <t>ENKEL</t>
    </r>
    <r>
      <rPr>
        <sz val="10"/>
        <color theme="1"/>
        <rFont val="Arial"/>
        <family val="2"/>
      </rPr>
      <t xml:space="preserve"> bij </t>
    </r>
    <r>
      <rPr>
        <b/>
        <sz val="10"/>
        <color theme="1"/>
        <rFont val="Arial"/>
        <family val="2"/>
      </rPr>
      <t>Overig</t>
    </r>
    <r>
      <rPr>
        <sz val="10"/>
        <color theme="1"/>
        <rFont val="Arial"/>
        <family val="2"/>
      </rPr>
      <t>, specificeer het overhead% dat van toepassing is (kolom L)</t>
    </r>
  </si>
  <si>
    <t xml:space="preserve">Vul de naam / functie van het personeel in. Gebruik hiervoor 1 regel per functie / naam. </t>
  </si>
  <si>
    <t>Specificeer additionele details over de (project)activiteiten die het personeel gaat uitvoeren gedurende het project.</t>
  </si>
  <si>
    <t xml:space="preserve">Vul het uurtarief inclusief BTW (indien van toepassing) in. </t>
  </si>
  <si>
    <t xml:space="preserve">Specificeer het aantal uren dat aan het project gewerkt gaat worden door het personeelslid </t>
  </si>
  <si>
    <t>M7 van personeel is gelijk aan F7 van budget</t>
  </si>
  <si>
    <t>M8 van personeel is gelijk aan F8 van budget</t>
  </si>
  <si>
    <t>M27 van personeel is gelijk aan F22 van budget</t>
  </si>
  <si>
    <t>M28 van personeel is gelijk aan F23 van budget</t>
  </si>
  <si>
    <t>Start met cel B5 - B19 door alle namen van de deelnemende organisaties toe te voegen (exclusief derden die door inkoopcontracten deelnemen)</t>
  </si>
  <si>
    <t>Specificeer voor iedere organisatie het type organisatie in de cellen C5 - C19. (gebruik het dropdown menu)</t>
  </si>
  <si>
    <r>
      <t>Selecteer in kolom C de juiste organisatie die de personeelskosten gaat dragen (gebaseerd op het dropdown menu).</t>
    </r>
    <r>
      <rPr>
        <b/>
        <sz val="10"/>
        <color theme="1"/>
        <rFont val="Arial"/>
        <family val="2"/>
      </rPr>
      <t xml:space="preserve"> Let op! Als u geen organisaties ziet, scrol dan omhoog.</t>
    </r>
  </si>
  <si>
    <t>Vul het tabblad personeel in.</t>
  </si>
  <si>
    <t>Indien u op basis van de NFU/VSNU kosten opvoert: Controleer of u de juiste tabelbedragen gebruikt. De tabellen die door ZonMw gedeeld zijn tijdens de openstelling van de ronde zijn van toepassing.</t>
  </si>
  <si>
    <t>Economische activiteit?</t>
  </si>
  <si>
    <t>Tabel 01/05/2024</t>
  </si>
  <si>
    <t>Tabel 01/7/2024</t>
  </si>
  <si>
    <t>Gerealiseerde kosten</t>
  </si>
  <si>
    <t xml:space="preserve">Totale projectkosten (Begroting) </t>
  </si>
  <si>
    <t xml:space="preserve">Eigen bijdrage / cofinanciering (Begroting) </t>
  </si>
  <si>
    <t xml:space="preserve">Totale gerealiseerde kosten </t>
  </si>
  <si>
    <t>Totale gerealiseerde eigen bijdrage/cofinanciering</t>
  </si>
  <si>
    <t xml:space="preserve">TOTAAL GEVRAAGDE SUBSIDIE ZONMW (Begroting) </t>
  </si>
  <si>
    <t xml:space="preserve">Kosten (Begroot) </t>
  </si>
  <si>
    <t xml:space="preserve">Eigen bijdrage / co-financiering derden (Begroot) </t>
  </si>
  <si>
    <t>Totaal gerealiseerd (totale kosten minus totale eigen bijdrage/cofin.)</t>
  </si>
  <si>
    <t>Gerealiseerde Eigen bijdrage/ cofinanciering</t>
  </si>
  <si>
    <t xml:space="preserve">Organisatie(zie tab personeel) </t>
  </si>
  <si>
    <t xml:space="preserve">Organisatie-type (Dropdown) </t>
  </si>
  <si>
    <t>Functie (ingevuld in tabblad "personeel")</t>
  </si>
  <si>
    <t>Organisatie (dropdown)</t>
  </si>
  <si>
    <t xml:space="preserve">LET OP , Voeg bij uw aanvraag altijd </t>
  </si>
  <si>
    <t>Print zowel het tabblad 'Deelnemerslijs' als 'personeel' als 'budget' uit in pdf-format, of sla beiden op als pdf-bestand, en onderteken deze.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</si>
</sst>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quot;€&quot;\ #,##0"/>
    <numFmt numFmtId="165" formatCode="_ [$€-2]\ * #,##0.00_ ;_ [$€-2]\ * \-#,##0.00_ ;_ [$€-2]\ * &quot;-&quot;??_ ;_ @_ "/>
    <numFmt numFmtId="166" formatCode="_-[$€-2]\ * #,##0_-;_-[$€-2]\ * #,##0\-;_-[$€-2]\ * &quot;-&quot;_-;_-@_-"/>
    <numFmt numFmtId="167" formatCode="_ * #,##0_ ;_ * \-#,##0_ ;_ * &quot;-&quot;??_ ;_ @_ "/>
    <numFmt numFmtId="168" formatCode="_ [$€-413]\ * #,##0.00_ ;_ [$€-413]\ * \-#,##0.00_ ;_ [$€-413]\ * &quot;-&quot;??_ ;_ @_ "/>
  </numFmts>
  <fonts count="33" x14ac:knownFonts="1">
    <font>
      <sz val="10"/>
      <color theme="1"/>
      <name val="Arial"/>
      <family val="2"/>
    </font>
    <font>
      <sz val="10"/>
      <color theme="1"/>
      <name val="Arial"/>
      <family val="2"/>
    </font>
    <font>
      <sz val="11"/>
      <color theme="1"/>
      <name val="Calibri"/>
      <family val="2"/>
      <scheme val="minor"/>
    </font>
    <font>
      <b/>
      <sz val="20"/>
      <color theme="1"/>
      <name val="Arial"/>
      <family val="2"/>
    </font>
    <font>
      <sz val="11"/>
      <color theme="1"/>
      <name val="Arial"/>
      <family val="2"/>
    </font>
    <font>
      <sz val="10"/>
      <name val="Arial"/>
      <family val="2"/>
    </font>
    <font>
      <b/>
      <u/>
      <sz val="10"/>
      <name val="Arial"/>
      <family val="2"/>
    </font>
    <font>
      <b/>
      <sz val="10"/>
      <name val="Arial"/>
      <family val="2"/>
    </font>
    <font>
      <i/>
      <sz val="10"/>
      <name val="Arial"/>
      <family val="2"/>
    </font>
    <font>
      <b/>
      <sz val="14"/>
      <color indexed="8"/>
      <name val="Arial"/>
      <family val="2"/>
    </font>
    <font>
      <b/>
      <sz val="11"/>
      <color indexed="8"/>
      <name val="Arial"/>
      <family val="2"/>
    </font>
    <font>
      <i/>
      <sz val="9"/>
      <color indexed="8"/>
      <name val="Arial"/>
      <family val="2"/>
    </font>
    <font>
      <b/>
      <sz val="11"/>
      <color theme="1"/>
      <name val="Arial"/>
      <family val="2"/>
    </font>
    <font>
      <sz val="10"/>
      <color indexed="8"/>
      <name val="Arial"/>
      <family val="2"/>
    </font>
    <font>
      <b/>
      <sz val="11"/>
      <color indexed="8"/>
      <name val="Calibri"/>
      <family val="2"/>
    </font>
    <font>
      <b/>
      <u/>
      <sz val="11"/>
      <color theme="1"/>
      <name val="Arial"/>
      <family val="2"/>
    </font>
    <font>
      <b/>
      <sz val="10"/>
      <color theme="1"/>
      <name val="Arial"/>
      <family val="2"/>
    </font>
    <font>
      <u/>
      <sz val="10"/>
      <color theme="10"/>
      <name val="Arial"/>
      <family val="2"/>
    </font>
    <font>
      <sz val="14"/>
      <color theme="1"/>
      <name val="Arial"/>
      <family val="2"/>
    </font>
    <font>
      <sz val="12"/>
      <color theme="1"/>
      <name val="Arial"/>
      <family val="2"/>
    </font>
    <font>
      <i/>
      <sz val="12"/>
      <color theme="1"/>
      <name val="Arial"/>
      <family val="2"/>
    </font>
    <font>
      <i/>
      <sz val="10"/>
      <color theme="1"/>
      <name val="Arial"/>
      <family val="2"/>
    </font>
    <font>
      <b/>
      <i/>
      <sz val="10"/>
      <color theme="1"/>
      <name val="Arial"/>
      <family val="2"/>
    </font>
    <font>
      <sz val="10"/>
      <name val="Arial"/>
      <family val="2"/>
    </font>
    <font>
      <b/>
      <sz val="14"/>
      <name val="Arial"/>
      <family val="2"/>
    </font>
    <font>
      <b/>
      <u val="singleAccounting"/>
      <sz val="10"/>
      <name val="Arial"/>
      <family val="2"/>
    </font>
    <font>
      <sz val="12"/>
      <color rgb="FFFF0000"/>
      <name val="Arial"/>
      <family val="2"/>
    </font>
    <font>
      <sz val="12"/>
      <name val="Arial"/>
      <family val="2"/>
    </font>
    <font>
      <sz val="10"/>
      <color theme="0"/>
      <name val="Arial"/>
      <family val="2"/>
    </font>
    <font>
      <sz val="8"/>
      <name val="Arial"/>
      <family val="2"/>
    </font>
    <font>
      <b/>
      <sz val="12"/>
      <color theme="1"/>
      <name val="Arial"/>
      <family val="2"/>
    </font>
    <font>
      <b/>
      <sz val="13"/>
      <color theme="1"/>
      <name val="Arial"/>
      <family val="2"/>
    </font>
    <font>
      <b/>
      <sz val="12"/>
      <color indexed="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0" fontId="2" fillId="0" borderId="0"/>
    <xf numFmtId="0" fontId="5" fillId="0" borderId="0"/>
    <xf numFmtId="43" fontId="2"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23" fillId="0" borderId="0"/>
    <xf numFmtId="9"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 fillId="0" borderId="0"/>
  </cellStyleXfs>
  <cellXfs count="302">
    <xf numFmtId="0" fontId="0" fillId="0" borderId="0" xfId="0"/>
    <xf numFmtId="165" fontId="5" fillId="2" borderId="1" xfId="3" applyNumberFormat="1" applyFont="1" applyFill="1" applyBorder="1" applyAlignment="1" applyProtection="1">
      <alignment horizontal="left" vertical="top"/>
      <protection hidden="1"/>
    </xf>
    <xf numFmtId="44" fontId="4" fillId="2" borderId="23" xfId="0" applyNumberFormat="1" applyFont="1" applyFill="1" applyBorder="1" applyAlignment="1" applyProtection="1">
      <alignment wrapText="1"/>
      <protection hidden="1"/>
    </xf>
    <xf numFmtId="44" fontId="4" fillId="2" borderId="23" xfId="0" applyNumberFormat="1" applyFont="1" applyFill="1" applyBorder="1" applyProtection="1">
      <protection hidden="1"/>
    </xf>
    <xf numFmtId="44" fontId="10" fillId="2" borderId="19" xfId="0" applyNumberFormat="1" applyFont="1" applyFill="1" applyBorder="1" applyAlignment="1" applyProtection="1">
      <alignment wrapText="1"/>
      <protection hidden="1"/>
    </xf>
    <xf numFmtId="44" fontId="10" fillId="2" borderId="19" xfId="0" applyNumberFormat="1" applyFont="1" applyFill="1" applyBorder="1" applyProtection="1">
      <protection hidden="1"/>
    </xf>
    <xf numFmtId="44" fontId="14" fillId="2" borderId="18" xfId="0" applyNumberFormat="1" applyFont="1" applyFill="1" applyBorder="1" applyAlignment="1" applyProtection="1">
      <alignment wrapText="1"/>
      <protection hidden="1"/>
    </xf>
    <xf numFmtId="44" fontId="14" fillId="2" borderId="18" xfId="0" applyNumberFormat="1" applyFont="1" applyFill="1" applyBorder="1" applyProtection="1">
      <protection hidden="1"/>
    </xf>
    <xf numFmtId="44" fontId="10" fillId="2" borderId="17" xfId="0" applyNumberFormat="1" applyFont="1" applyFill="1" applyBorder="1" applyAlignment="1" applyProtection="1">
      <alignment wrapText="1"/>
      <protection hidden="1"/>
    </xf>
    <xf numFmtId="44" fontId="10" fillId="2" borderId="17" xfId="0" applyNumberFormat="1" applyFont="1" applyFill="1" applyBorder="1" applyProtection="1">
      <protection hidden="1"/>
    </xf>
    <xf numFmtId="44" fontId="10" fillId="2" borderId="18" xfId="0" applyNumberFormat="1" applyFont="1" applyFill="1" applyBorder="1" applyProtection="1">
      <protection hidden="1"/>
    </xf>
    <xf numFmtId="0" fontId="2" fillId="0" borderId="0" xfId="1"/>
    <xf numFmtId="167" fontId="0" fillId="0" borderId="0" xfId="0" applyNumberFormat="1"/>
    <xf numFmtId="0" fontId="3" fillId="2" borderId="0" xfId="1" applyFont="1" applyFill="1" applyAlignment="1" applyProtection="1">
      <alignment horizontal="left" vertical="top"/>
      <protection hidden="1"/>
    </xf>
    <xf numFmtId="0" fontId="4" fillId="2" borderId="0" xfId="1" applyFont="1" applyFill="1" applyAlignment="1" applyProtection="1">
      <alignment horizontal="left" vertical="top"/>
      <protection hidden="1"/>
    </xf>
    <xf numFmtId="0" fontId="0" fillId="0" borderId="0" xfId="0" applyProtection="1">
      <protection hidden="1"/>
    </xf>
    <xf numFmtId="0" fontId="6" fillId="2" borderId="0" xfId="2" applyFont="1" applyFill="1" applyAlignment="1" applyProtection="1">
      <alignment horizontal="left" vertical="top"/>
      <protection hidden="1"/>
    </xf>
    <xf numFmtId="0" fontId="5" fillId="2" borderId="0" xfId="2" applyFill="1" applyAlignment="1" applyProtection="1">
      <alignment horizontal="left" vertical="top"/>
      <protection hidden="1"/>
    </xf>
    <xf numFmtId="0" fontId="7" fillId="2" borderId="0" xfId="2" quotePrefix="1" applyFont="1" applyFill="1" applyAlignment="1" applyProtection="1">
      <alignment horizontal="left" vertical="top"/>
      <protection hidden="1"/>
    </xf>
    <xf numFmtId="0" fontId="8" fillId="2" borderId="0" xfId="2" applyFont="1" applyFill="1" applyAlignment="1" applyProtection="1">
      <alignment horizontal="left" vertical="top"/>
      <protection hidden="1"/>
    </xf>
    <xf numFmtId="0" fontId="7" fillId="2" borderId="4" xfId="2" applyFont="1" applyFill="1" applyBorder="1" applyAlignment="1" applyProtection="1">
      <alignment horizontal="left" vertical="top"/>
      <protection hidden="1"/>
    </xf>
    <xf numFmtId="0" fontId="7" fillId="2" borderId="20" xfId="2" applyFont="1" applyFill="1" applyBorder="1" applyAlignment="1" applyProtection="1">
      <alignment horizontal="left" vertical="top"/>
      <protection hidden="1"/>
    </xf>
    <xf numFmtId="0" fontId="7" fillId="2" borderId="4" xfId="2" applyFont="1" applyFill="1" applyBorder="1" applyAlignment="1" applyProtection="1">
      <alignment horizontal="left" vertical="top" wrapText="1"/>
      <protection hidden="1"/>
    </xf>
    <xf numFmtId="0" fontId="7" fillId="2" borderId="5" xfId="2" applyFont="1" applyFill="1" applyBorder="1" applyAlignment="1" applyProtection="1">
      <alignment horizontal="left" vertical="top" wrapText="1"/>
      <protection hidden="1"/>
    </xf>
    <xf numFmtId="0" fontId="7" fillId="2" borderId="6" xfId="1" applyFont="1" applyFill="1" applyBorder="1" applyAlignment="1" applyProtection="1">
      <alignment horizontal="left" vertical="top"/>
      <protection hidden="1"/>
    </xf>
    <xf numFmtId="0" fontId="5" fillId="2" borderId="7" xfId="2" applyFill="1" applyBorder="1" applyAlignment="1" applyProtection="1">
      <alignment horizontal="left" vertical="top"/>
      <protection hidden="1"/>
    </xf>
    <xf numFmtId="0" fontId="7" fillId="2" borderId="0" xfId="2" applyFont="1" applyFill="1" applyAlignment="1" applyProtection="1">
      <alignment horizontal="left" vertical="top"/>
      <protection hidden="1"/>
    </xf>
    <xf numFmtId="0" fontId="5" fillId="2" borderId="11" xfId="2" applyFill="1" applyBorder="1" applyAlignment="1" applyProtection="1">
      <alignment horizontal="left" vertical="top"/>
      <protection hidden="1"/>
    </xf>
    <xf numFmtId="164" fontId="5" fillId="3" borderId="1" xfId="2" applyNumberFormat="1" applyFill="1" applyBorder="1" applyAlignment="1" applyProtection="1">
      <alignment horizontal="center" vertical="top"/>
      <protection locked="0" hidden="1"/>
    </xf>
    <xf numFmtId="0" fontId="0" fillId="2" borderId="12" xfId="0" applyFill="1" applyBorder="1" applyAlignment="1" applyProtection="1">
      <alignment wrapText="1"/>
      <protection hidden="1"/>
    </xf>
    <xf numFmtId="0" fontId="0" fillId="2" borderId="13" xfId="0" applyFill="1" applyBorder="1" applyAlignment="1" applyProtection="1">
      <alignment wrapText="1"/>
      <protection hidden="1"/>
    </xf>
    <xf numFmtId="0" fontId="4" fillId="2" borderId="13" xfId="0" applyFont="1" applyFill="1" applyBorder="1" applyAlignment="1" applyProtection="1">
      <alignment wrapText="1"/>
      <protection hidden="1"/>
    </xf>
    <xf numFmtId="0" fontId="0" fillId="2" borderId="13" xfId="0" applyFill="1" applyBorder="1" applyProtection="1">
      <protection hidden="1"/>
    </xf>
    <xf numFmtId="0" fontId="0" fillId="2" borderId="7" xfId="0" applyFill="1" applyBorder="1" applyAlignment="1" applyProtection="1">
      <alignment wrapText="1"/>
      <protection hidden="1"/>
    </xf>
    <xf numFmtId="0" fontId="10" fillId="2" borderId="5" xfId="0" applyFont="1" applyFill="1" applyBorder="1" applyAlignment="1" applyProtection="1">
      <alignment vertical="top" wrapText="1"/>
      <protection hidden="1"/>
    </xf>
    <xf numFmtId="0" fontId="4" fillId="2" borderId="17" xfId="0" applyFont="1" applyFill="1" applyBorder="1" applyAlignment="1" applyProtection="1">
      <alignment wrapText="1"/>
      <protection hidden="1"/>
    </xf>
    <xf numFmtId="0" fontId="0" fillId="2" borderId="17" xfId="0" applyFill="1" applyBorder="1" applyProtection="1">
      <protection hidden="1"/>
    </xf>
    <xf numFmtId="0" fontId="0" fillId="2" borderId="18" xfId="0" applyFill="1" applyBorder="1" applyProtection="1">
      <protection hidden="1"/>
    </xf>
    <xf numFmtId="0" fontId="12" fillId="2" borderId="19" xfId="0" applyFont="1" applyFill="1" applyBorder="1" applyAlignment="1" applyProtection="1">
      <alignment horizontal="left" vertical="top" wrapText="1"/>
      <protection hidden="1"/>
    </xf>
    <xf numFmtId="0" fontId="10" fillId="2" borderId="20" xfId="0" applyFont="1" applyFill="1" applyBorder="1" applyProtection="1">
      <protection hidden="1"/>
    </xf>
    <xf numFmtId="0" fontId="10" fillId="2" borderId="5" xfId="0" applyFont="1" applyFill="1" applyBorder="1" applyAlignment="1" applyProtection="1">
      <alignment wrapText="1"/>
      <protection hidden="1"/>
    </xf>
    <xf numFmtId="0" fontId="4" fillId="2" borderId="19" xfId="0" applyFont="1" applyFill="1" applyBorder="1" applyAlignment="1" applyProtection="1">
      <alignment wrapText="1"/>
      <protection hidden="1"/>
    </xf>
    <xf numFmtId="0" fontId="0" fillId="2" borderId="19" xfId="0" applyFill="1" applyBorder="1" applyProtection="1">
      <protection hidden="1"/>
    </xf>
    <xf numFmtId="0" fontId="4" fillId="2" borderId="17" xfId="0" applyFont="1" applyFill="1" applyBorder="1" applyAlignment="1" applyProtection="1">
      <alignment vertical="top" wrapText="1"/>
      <protection hidden="1"/>
    </xf>
    <xf numFmtId="0" fontId="0" fillId="2" borderId="20" xfId="0" applyFill="1" applyBorder="1" applyAlignment="1" applyProtection="1">
      <alignment vertical="top"/>
      <protection hidden="1"/>
    </xf>
    <xf numFmtId="0" fontId="0" fillId="2" borderId="19" xfId="0" applyFill="1" applyBorder="1" applyAlignment="1" applyProtection="1">
      <alignment vertical="top"/>
      <protection hidden="1"/>
    </xf>
    <xf numFmtId="0" fontId="4" fillId="2" borderId="17" xfId="0" applyFont="1" applyFill="1" applyBorder="1" applyAlignment="1" applyProtection="1">
      <alignment vertical="top"/>
      <protection hidden="1"/>
    </xf>
    <xf numFmtId="44" fontId="10" fillId="2" borderId="18" xfId="0" applyNumberFormat="1" applyFont="1" applyFill="1" applyBorder="1" applyAlignment="1" applyProtection="1">
      <alignment wrapText="1"/>
      <protection hidden="1"/>
    </xf>
    <xf numFmtId="0" fontId="0" fillId="2" borderId="11" xfId="0" applyFill="1" applyBorder="1" applyAlignment="1" applyProtection="1">
      <alignment wrapText="1"/>
      <protection hidden="1"/>
    </xf>
    <xf numFmtId="0" fontId="0" fillId="2" borderId="33" xfId="0" applyFill="1" applyBorder="1" applyAlignment="1" applyProtection="1">
      <alignment wrapText="1"/>
      <protection hidden="1"/>
    </xf>
    <xf numFmtId="0" fontId="4" fillId="2" borderId="33" xfId="0" applyFont="1" applyFill="1" applyBorder="1" applyAlignment="1" applyProtection="1">
      <alignment wrapText="1"/>
      <protection hidden="1"/>
    </xf>
    <xf numFmtId="0" fontId="4" fillId="0" borderId="0" xfId="0" applyFont="1" applyProtection="1">
      <protection hidden="1"/>
    </xf>
    <xf numFmtId="0" fontId="16" fillId="0" borderId="0" xfId="0" applyFont="1"/>
    <xf numFmtId="3" fontId="0" fillId="0" borderId="0" xfId="4" applyNumberFormat="1" applyFont="1"/>
    <xf numFmtId="0" fontId="18" fillId="0" borderId="0" xfId="0" applyFont="1" applyProtection="1">
      <protection hidden="1"/>
    </xf>
    <xf numFmtId="0" fontId="19" fillId="5" borderId="0" xfId="0" applyFont="1" applyFill="1" applyProtection="1">
      <protection hidden="1"/>
    </xf>
    <xf numFmtId="0" fontId="19" fillId="0" borderId="0" xfId="0" applyFont="1" applyProtection="1">
      <protection hidden="1"/>
    </xf>
    <xf numFmtId="0" fontId="20" fillId="0" borderId="0" xfId="0" applyFont="1" applyProtection="1">
      <protection hidden="1"/>
    </xf>
    <xf numFmtId="0" fontId="21" fillId="0" borderId="0" xfId="0" applyFont="1" applyProtection="1">
      <protection hidden="1"/>
    </xf>
    <xf numFmtId="0" fontId="18" fillId="5" borderId="0" xfId="0" applyFont="1" applyFill="1" applyProtection="1">
      <protection hidden="1"/>
    </xf>
    <xf numFmtId="0" fontId="17" fillId="0" borderId="0" xfId="5" applyProtection="1">
      <protection hidden="1"/>
    </xf>
    <xf numFmtId="0" fontId="22" fillId="0" borderId="0" xfId="0" applyFont="1" applyProtection="1">
      <protection hidden="1"/>
    </xf>
    <xf numFmtId="0" fontId="13" fillId="3" borderId="10" xfId="0" applyFont="1" applyFill="1" applyBorder="1" applyAlignment="1" applyProtection="1">
      <alignment horizontal="left" wrapText="1"/>
      <protection locked="0"/>
    </xf>
    <xf numFmtId="0" fontId="13" fillId="3" borderId="1" xfId="0" applyFont="1" applyFill="1" applyBorder="1" applyAlignment="1" applyProtection="1">
      <alignment horizontal="left" wrapText="1"/>
      <protection locked="0"/>
    </xf>
    <xf numFmtId="0" fontId="13" fillId="3" borderId="31" xfId="0" applyFont="1" applyFill="1" applyBorder="1" applyAlignment="1" applyProtection="1">
      <alignment horizontal="left" wrapText="1"/>
      <protection locked="0"/>
    </xf>
    <xf numFmtId="165" fontId="4" fillId="3" borderId="24" xfId="0" applyNumberFormat="1" applyFont="1" applyFill="1" applyBorder="1" applyProtection="1">
      <protection locked="0"/>
    </xf>
    <xf numFmtId="49" fontId="4" fillId="3" borderId="1" xfId="0" applyNumberFormat="1" applyFont="1" applyFill="1" applyBorder="1" applyAlignment="1" applyProtection="1">
      <alignment wrapText="1"/>
      <protection locked="0"/>
    </xf>
    <xf numFmtId="44" fontId="4" fillId="3" borderId="1" xfId="0" applyNumberFormat="1" applyFont="1" applyFill="1" applyBorder="1" applyAlignment="1" applyProtection="1">
      <alignment wrapText="1"/>
      <protection locked="0"/>
    </xf>
    <xf numFmtId="44" fontId="4" fillId="3" borderId="27" xfId="0" applyNumberFormat="1" applyFont="1" applyFill="1" applyBorder="1" applyProtection="1">
      <protection locked="0"/>
    </xf>
    <xf numFmtId="0" fontId="5" fillId="3" borderId="2" xfId="2" applyFill="1" applyBorder="1" applyAlignment="1" applyProtection="1">
      <alignment horizontal="left" vertical="top"/>
      <protection locked="0"/>
    </xf>
    <xf numFmtId="0" fontId="5" fillId="3" borderId="1" xfId="2" applyFill="1" applyBorder="1" applyAlignment="1" applyProtection="1">
      <alignment horizontal="left" vertical="top"/>
      <protection locked="0"/>
    </xf>
    <xf numFmtId="1" fontId="5" fillId="3" borderId="1" xfId="2" applyNumberFormat="1" applyFill="1" applyBorder="1" applyAlignment="1" applyProtection="1">
      <alignment horizontal="left" vertical="top"/>
      <protection locked="0"/>
    </xf>
    <xf numFmtId="165" fontId="5" fillId="3" borderId="9" xfId="2" applyNumberFormat="1" applyFill="1" applyBorder="1" applyAlignment="1" applyProtection="1">
      <alignment horizontal="left" vertical="top"/>
      <protection locked="0"/>
    </xf>
    <xf numFmtId="0" fontId="5" fillId="3" borderId="10" xfId="2" applyFill="1" applyBorder="1" applyAlignment="1" applyProtection="1">
      <alignment horizontal="left" vertical="top"/>
      <protection locked="0"/>
    </xf>
    <xf numFmtId="165" fontId="5" fillId="3" borderId="2" xfId="2" applyNumberFormat="1" applyFill="1" applyBorder="1" applyAlignment="1" applyProtection="1">
      <alignment horizontal="left" vertical="top"/>
      <protection locked="0"/>
    </xf>
    <xf numFmtId="0" fontId="23" fillId="2" borderId="0" xfId="6" applyFill="1"/>
    <xf numFmtId="0" fontId="5" fillId="2" borderId="35" xfId="2" applyFill="1" applyBorder="1" applyAlignment="1" applyProtection="1">
      <alignment horizontal="left" vertical="top"/>
      <protection hidden="1"/>
    </xf>
    <xf numFmtId="49" fontId="5" fillId="3" borderId="50" xfId="2" applyNumberFormat="1" applyFill="1" applyBorder="1" applyAlignment="1" applyProtection="1">
      <alignment horizontal="left" vertical="top" wrapText="1"/>
      <protection locked="0"/>
    </xf>
    <xf numFmtId="49" fontId="5" fillId="3" borderId="8" xfId="2" applyNumberFormat="1" applyFill="1" applyBorder="1" applyAlignment="1" applyProtection="1">
      <alignment horizontal="left" vertical="top"/>
      <protection locked="0"/>
    </xf>
    <xf numFmtId="168" fontId="5" fillId="2" borderId="23" xfId="3" applyNumberFormat="1" applyFont="1" applyFill="1" applyBorder="1" applyAlignment="1" applyProtection="1">
      <alignment horizontal="left" vertical="top"/>
      <protection hidden="1"/>
    </xf>
    <xf numFmtId="165" fontId="7" fillId="2" borderId="23" xfId="3" applyNumberFormat="1" applyFont="1" applyFill="1" applyBorder="1" applyAlignment="1" applyProtection="1">
      <alignment horizontal="left" vertical="top"/>
      <protection hidden="1"/>
    </xf>
    <xf numFmtId="0" fontId="5" fillId="2" borderId="28" xfId="2" applyFill="1" applyBorder="1" applyAlignment="1" applyProtection="1">
      <alignment horizontal="left" vertical="top"/>
      <protection hidden="1"/>
    </xf>
    <xf numFmtId="0" fontId="5" fillId="2" borderId="36" xfId="2" applyFill="1" applyBorder="1" applyAlignment="1" applyProtection="1">
      <alignment horizontal="left" vertical="top"/>
      <protection hidden="1"/>
    </xf>
    <xf numFmtId="165" fontId="25" fillId="2" borderId="19" xfId="3" applyNumberFormat="1" applyFont="1" applyFill="1" applyBorder="1" applyAlignment="1" applyProtection="1">
      <alignment horizontal="left" vertical="top"/>
      <protection hidden="1"/>
    </xf>
    <xf numFmtId="0" fontId="23" fillId="0" borderId="0" xfId="6" applyProtection="1">
      <protection hidden="1"/>
    </xf>
    <xf numFmtId="0" fontId="23" fillId="0" borderId="0" xfId="6"/>
    <xf numFmtId="0" fontId="4" fillId="2" borderId="0" xfId="1" applyFont="1" applyFill="1" applyAlignment="1" applyProtection="1">
      <alignment horizontal="center" vertical="top"/>
      <protection hidden="1"/>
    </xf>
    <xf numFmtId="0" fontId="23" fillId="2" borderId="0" xfId="6" applyFill="1" applyAlignment="1">
      <alignment horizontal="center"/>
    </xf>
    <xf numFmtId="0" fontId="13" fillId="2" borderId="16" xfId="0" applyFont="1" applyFill="1" applyBorder="1" applyAlignment="1" applyProtection="1">
      <alignment wrapText="1"/>
      <protection hidden="1"/>
    </xf>
    <xf numFmtId="0" fontId="13" fillId="2" borderId="17" xfId="0" applyFont="1" applyFill="1" applyBorder="1" applyAlignment="1" applyProtection="1">
      <alignment wrapText="1"/>
      <protection hidden="1"/>
    </xf>
    <xf numFmtId="0" fontId="10" fillId="2" borderId="17" xfId="0" applyFont="1" applyFill="1" applyBorder="1" applyAlignment="1" applyProtection="1">
      <alignment horizontal="left" vertical="top" wrapText="1"/>
      <protection hidden="1"/>
    </xf>
    <xf numFmtId="0" fontId="10" fillId="2" borderId="17" xfId="0" applyFont="1" applyFill="1" applyBorder="1" applyAlignment="1" applyProtection="1">
      <alignment vertical="top" wrapText="1"/>
      <protection hidden="1"/>
    </xf>
    <xf numFmtId="0" fontId="7" fillId="2" borderId="16" xfId="2" applyFont="1" applyFill="1" applyBorder="1" applyAlignment="1" applyProtection="1">
      <alignment vertical="top"/>
      <protection hidden="1"/>
    </xf>
    <xf numFmtId="0" fontId="16" fillId="0" borderId="0" xfId="0" applyFont="1" applyProtection="1">
      <protection hidden="1"/>
    </xf>
    <xf numFmtId="0" fontId="12" fillId="2" borderId="12" xfId="0" applyFont="1" applyFill="1" applyBorder="1" applyAlignment="1">
      <alignment vertical="top"/>
    </xf>
    <xf numFmtId="0" fontId="12" fillId="2" borderId="13" xfId="0" applyFont="1" applyFill="1" applyBorder="1"/>
    <xf numFmtId="0" fontId="1" fillId="2" borderId="13" xfId="0" applyFont="1" applyFill="1" applyBorder="1"/>
    <xf numFmtId="0" fontId="4" fillId="2" borderId="13" xfId="0" applyFont="1" applyFill="1" applyBorder="1"/>
    <xf numFmtId="0" fontId="1" fillId="2" borderId="14" xfId="0" applyFont="1" applyFill="1" applyBorder="1"/>
    <xf numFmtId="0" fontId="12" fillId="2" borderId="7" xfId="0" applyFont="1" applyFill="1" applyBorder="1" applyAlignment="1">
      <alignment vertical="top"/>
    </xf>
    <xf numFmtId="0" fontId="1" fillId="2" borderId="15" xfId="0" applyFont="1" applyFill="1" applyBorder="1"/>
    <xf numFmtId="0" fontId="4" fillId="2" borderId="7" xfId="0" applyFont="1" applyFill="1" applyBorder="1"/>
    <xf numFmtId="0" fontId="12" fillId="2" borderId="7" xfId="0" applyFont="1" applyFill="1" applyBorder="1"/>
    <xf numFmtId="0" fontId="4" fillId="2" borderId="15" xfId="0" applyFont="1" applyFill="1" applyBorder="1" applyProtection="1">
      <protection locked="0"/>
    </xf>
    <xf numFmtId="0" fontId="12" fillId="2" borderId="11" xfId="0" applyFont="1" applyFill="1" applyBorder="1"/>
    <xf numFmtId="0" fontId="4" fillId="2" borderId="33" xfId="0" applyFont="1" applyFill="1" applyBorder="1" applyProtection="1">
      <protection locked="0"/>
    </xf>
    <xf numFmtId="0" fontId="4" fillId="2" borderId="34" xfId="0" applyFont="1" applyFill="1" applyBorder="1" applyProtection="1">
      <protection locked="0"/>
    </xf>
    <xf numFmtId="0" fontId="0" fillId="2" borderId="33" xfId="0" applyFill="1" applyBorder="1" applyProtection="1">
      <protection hidden="1"/>
    </xf>
    <xf numFmtId="0" fontId="5" fillId="0" borderId="0" xfId="0" applyFont="1" applyProtection="1">
      <protection hidden="1"/>
    </xf>
    <xf numFmtId="0" fontId="23" fillId="2" borderId="0" xfId="6" applyFill="1" applyProtection="1">
      <protection hidden="1"/>
    </xf>
    <xf numFmtId="168" fontId="5" fillId="3" borderId="23" xfId="2" applyNumberFormat="1" applyFill="1" applyBorder="1" applyAlignment="1" applyProtection="1">
      <alignment horizontal="center" vertical="top"/>
      <protection hidden="1"/>
    </xf>
    <xf numFmtId="168" fontId="5" fillId="3" borderId="24" xfId="2" applyNumberFormat="1" applyFill="1" applyBorder="1" applyAlignment="1" applyProtection="1">
      <alignment horizontal="center" vertical="top"/>
      <protection hidden="1"/>
    </xf>
    <xf numFmtId="168" fontId="5" fillId="6" borderId="24" xfId="2" applyNumberFormat="1" applyFill="1" applyBorder="1" applyAlignment="1" applyProtection="1">
      <alignment horizontal="center" vertical="top"/>
      <protection hidden="1"/>
    </xf>
    <xf numFmtId="168" fontId="7" fillId="3" borderId="19" xfId="2" applyNumberFormat="1" applyFont="1" applyFill="1" applyBorder="1" applyAlignment="1" applyProtection="1">
      <alignment horizontal="center" vertical="top"/>
      <protection hidden="1"/>
    </xf>
    <xf numFmtId="168" fontId="7" fillId="3" borderId="17" xfId="2" applyNumberFormat="1" applyFont="1" applyFill="1" applyBorder="1" applyAlignment="1" applyProtection="1">
      <alignment horizontal="center" vertical="top"/>
      <protection hidden="1"/>
    </xf>
    <xf numFmtId="0" fontId="23" fillId="2" borderId="0" xfId="6" applyFill="1" applyAlignment="1" applyProtection="1">
      <alignment horizontal="center"/>
      <protection hidden="1"/>
    </xf>
    <xf numFmtId="0" fontId="26" fillId="5" borderId="0" xfId="0" applyFont="1" applyFill="1" applyProtection="1">
      <protection hidden="1"/>
    </xf>
    <xf numFmtId="0" fontId="26" fillId="0" borderId="0" xfId="0" applyFont="1" applyProtection="1">
      <protection hidden="1"/>
    </xf>
    <xf numFmtId="164" fontId="5" fillId="3" borderId="10" xfId="2" applyNumberFormat="1" applyFill="1" applyBorder="1" applyAlignment="1" applyProtection="1">
      <alignment horizontal="center" vertical="top"/>
      <protection locked="0" hidden="1"/>
    </xf>
    <xf numFmtId="0" fontId="27" fillId="5" borderId="0" xfId="0" applyFont="1" applyFill="1" applyProtection="1">
      <protection hidden="1"/>
    </xf>
    <xf numFmtId="3" fontId="0" fillId="0" borderId="0" xfId="4" applyNumberFormat="1" applyFont="1" applyFill="1"/>
    <xf numFmtId="0" fontId="0" fillId="2" borderId="0" xfId="0" applyFill="1"/>
    <xf numFmtId="0" fontId="28" fillId="2" borderId="0" xfId="0" applyFont="1" applyFill="1"/>
    <xf numFmtId="0" fontId="7" fillId="2" borderId="7" xfId="2" applyFont="1" applyFill="1" applyBorder="1" applyAlignment="1" applyProtection="1">
      <alignment horizontal="left" vertical="top"/>
      <protection hidden="1"/>
    </xf>
    <xf numFmtId="0" fontId="7" fillId="2" borderId="44" xfId="2" applyFont="1" applyFill="1" applyBorder="1" applyAlignment="1" applyProtection="1">
      <alignment horizontal="left" vertical="top" wrapText="1"/>
      <protection hidden="1"/>
    </xf>
    <xf numFmtId="0" fontId="7" fillId="2" borderId="0" xfId="2" applyFont="1" applyFill="1" applyAlignment="1" applyProtection="1">
      <alignment horizontal="left" vertical="top" wrapText="1"/>
      <protection hidden="1"/>
    </xf>
    <xf numFmtId="0" fontId="7" fillId="2" borderId="15" xfId="2" applyFont="1" applyFill="1" applyBorder="1" applyAlignment="1" applyProtection="1">
      <alignment horizontal="left" vertical="top" wrapText="1"/>
      <protection hidden="1"/>
    </xf>
    <xf numFmtId="0" fontId="7" fillId="2" borderId="44" xfId="1" applyFont="1" applyFill="1" applyBorder="1" applyAlignment="1" applyProtection="1">
      <alignment horizontal="left" vertical="top" wrapText="1"/>
      <protection hidden="1"/>
    </xf>
    <xf numFmtId="167" fontId="5" fillId="0" borderId="45" xfId="3" applyNumberFormat="1" applyFont="1" applyFill="1" applyBorder="1"/>
    <xf numFmtId="167" fontId="5" fillId="0" borderId="46" xfId="3" applyNumberFormat="1" applyFont="1" applyFill="1" applyBorder="1"/>
    <xf numFmtId="167" fontId="5" fillId="0" borderId="0" xfId="3" applyNumberFormat="1" applyFont="1" applyFill="1" applyBorder="1"/>
    <xf numFmtId="167" fontId="5" fillId="0" borderId="0" xfId="3" applyNumberFormat="1" applyFont="1" applyFill="1"/>
    <xf numFmtId="167" fontId="5" fillId="0" borderId="47" xfId="3" applyNumberFormat="1" applyFont="1" applyFill="1" applyBorder="1"/>
    <xf numFmtId="167" fontId="5" fillId="0" borderId="48" xfId="3" applyNumberFormat="1" applyFont="1" applyFill="1" applyBorder="1"/>
    <xf numFmtId="167" fontId="5" fillId="0" borderId="49" xfId="3" applyNumberFormat="1" applyFont="1" applyFill="1" applyBorder="1"/>
    <xf numFmtId="0" fontId="0" fillId="2" borderId="19" xfId="0" applyFill="1" applyBorder="1" applyAlignment="1" applyProtection="1">
      <alignment wrapText="1"/>
      <protection hidden="1"/>
    </xf>
    <xf numFmtId="0" fontId="12" fillId="2" borderId="19" xfId="0" applyFont="1" applyFill="1" applyBorder="1" applyAlignment="1" applyProtection="1">
      <alignment wrapText="1"/>
      <protection hidden="1"/>
    </xf>
    <xf numFmtId="49" fontId="4" fillId="3" borderId="35" xfId="0" applyNumberFormat="1" applyFont="1" applyFill="1" applyBorder="1" applyAlignment="1" applyProtection="1">
      <alignment wrapText="1"/>
      <protection locked="0"/>
    </xf>
    <xf numFmtId="49" fontId="4" fillId="3" borderId="23" xfId="0" applyNumberFormat="1" applyFont="1" applyFill="1" applyBorder="1" applyAlignment="1" applyProtection="1">
      <alignment wrapText="1"/>
      <protection locked="0"/>
    </xf>
    <xf numFmtId="49" fontId="4" fillId="3" borderId="28" xfId="0" applyNumberFormat="1" applyFont="1" applyFill="1" applyBorder="1" applyAlignment="1" applyProtection="1">
      <alignment wrapText="1"/>
      <protection locked="0"/>
    </xf>
    <xf numFmtId="0" fontId="0" fillId="2" borderId="0" xfId="0" applyFill="1" applyAlignment="1" applyProtection="1">
      <alignment wrapText="1"/>
      <protection hidden="1"/>
    </xf>
    <xf numFmtId="0" fontId="0" fillId="2" borderId="0" xfId="0" applyFill="1" applyProtection="1">
      <protection hidden="1"/>
    </xf>
    <xf numFmtId="44" fontId="10" fillId="2" borderId="0" xfId="0" applyNumberFormat="1" applyFont="1" applyFill="1" applyAlignment="1" applyProtection="1">
      <alignment wrapText="1"/>
      <protection hidden="1"/>
    </xf>
    <xf numFmtId="44" fontId="14" fillId="2" borderId="0" xfId="0" applyNumberFormat="1" applyFont="1" applyFill="1" applyAlignment="1" applyProtection="1">
      <alignment wrapText="1"/>
      <protection hidden="1"/>
    </xf>
    <xf numFmtId="44" fontId="10" fillId="2" borderId="0" xfId="0" applyNumberFormat="1" applyFont="1" applyFill="1" applyProtection="1">
      <protection hidden="1"/>
    </xf>
    <xf numFmtId="44" fontId="14" fillId="2" borderId="0" xfId="0" applyNumberFormat="1" applyFont="1" applyFill="1" applyProtection="1">
      <protection hidden="1"/>
    </xf>
    <xf numFmtId="44" fontId="4" fillId="2" borderId="0" xfId="0" applyNumberFormat="1" applyFont="1" applyFill="1" applyProtection="1">
      <protection hidden="1"/>
    </xf>
    <xf numFmtId="165" fontId="4" fillId="3" borderId="23" xfId="0" applyNumberFormat="1" applyFont="1" applyFill="1" applyBorder="1" applyProtection="1">
      <protection locked="0"/>
    </xf>
    <xf numFmtId="0" fontId="0" fillId="2" borderId="16" xfId="0" applyFill="1" applyBorder="1" applyAlignment="1" applyProtection="1">
      <alignment wrapText="1"/>
      <protection hidden="1"/>
    </xf>
    <xf numFmtId="0" fontId="12" fillId="2" borderId="16" xfId="0" applyFont="1" applyFill="1" applyBorder="1" applyAlignment="1" applyProtection="1">
      <alignment wrapText="1"/>
      <protection hidden="1"/>
    </xf>
    <xf numFmtId="0" fontId="0" fillId="2" borderId="16" xfId="0" applyFill="1" applyBorder="1" applyProtection="1">
      <protection hidden="1"/>
    </xf>
    <xf numFmtId="44" fontId="14" fillId="2" borderId="19" xfId="0" applyNumberFormat="1" applyFont="1" applyFill="1" applyBorder="1" applyProtection="1">
      <protection hidden="1"/>
    </xf>
    <xf numFmtId="0" fontId="12" fillId="2" borderId="17" xfId="0" applyFont="1" applyFill="1" applyBorder="1" applyAlignment="1" applyProtection="1">
      <alignment horizontal="left" vertical="top" wrapText="1"/>
      <protection hidden="1"/>
    </xf>
    <xf numFmtId="0" fontId="0" fillId="2" borderId="14" xfId="0" applyFill="1" applyBorder="1" applyAlignment="1" applyProtection="1">
      <alignment wrapText="1"/>
      <protection hidden="1"/>
    </xf>
    <xf numFmtId="0" fontId="9" fillId="2" borderId="0" xfId="0" applyFont="1" applyFill="1" applyAlignment="1" applyProtection="1">
      <alignment vertical="top"/>
      <protection hidden="1"/>
    </xf>
    <xf numFmtId="0" fontId="4" fillId="2" borderId="0" xfId="0" applyFont="1" applyFill="1" applyAlignment="1" applyProtection="1">
      <alignment wrapText="1"/>
      <protection hidden="1"/>
    </xf>
    <xf numFmtId="0" fontId="0" fillId="2" borderId="15" xfId="0" applyFill="1" applyBorder="1" applyAlignment="1" applyProtection="1">
      <alignment wrapText="1"/>
      <protection hidden="1"/>
    </xf>
    <xf numFmtId="0" fontId="12" fillId="2" borderId="0" xfId="0" applyFont="1" applyFill="1" applyAlignment="1" applyProtection="1">
      <alignment horizontal="left" vertical="top" wrapText="1"/>
      <protection hidden="1"/>
    </xf>
    <xf numFmtId="0" fontId="13" fillId="2" borderId="0" xfId="0" applyFont="1" applyFill="1" applyAlignment="1" applyProtection="1">
      <alignment wrapText="1"/>
      <protection hidden="1"/>
    </xf>
    <xf numFmtId="0" fontId="10" fillId="2" borderId="0" xfId="0" applyFont="1" applyFill="1" applyAlignment="1" applyProtection="1">
      <alignment horizontal="left" vertical="top" wrapText="1"/>
      <protection hidden="1"/>
    </xf>
    <xf numFmtId="0" fontId="4" fillId="2" borderId="0" xfId="0" applyFont="1" applyFill="1" applyProtection="1">
      <protection hidden="1"/>
    </xf>
    <xf numFmtId="0" fontId="1" fillId="2" borderId="0" xfId="0" applyFont="1" applyFill="1" applyProtection="1">
      <protection hidden="1"/>
    </xf>
    <xf numFmtId="0" fontId="0" fillId="2" borderId="34" xfId="0" applyFill="1" applyBorder="1" applyAlignment="1" applyProtection="1">
      <alignment wrapText="1"/>
      <protection hidden="1"/>
    </xf>
    <xf numFmtId="0" fontId="0" fillId="2" borderId="17" xfId="0" applyFill="1" applyBorder="1" applyAlignment="1" applyProtection="1">
      <alignment vertical="top"/>
      <protection hidden="1"/>
    </xf>
    <xf numFmtId="0" fontId="12" fillId="2" borderId="19" xfId="0" applyFont="1" applyFill="1" applyBorder="1" applyAlignment="1" applyProtection="1">
      <alignment vertical="top" wrapText="1"/>
      <protection hidden="1"/>
    </xf>
    <xf numFmtId="0" fontId="10" fillId="2" borderId="20" xfId="0" applyFont="1" applyFill="1" applyBorder="1" applyAlignment="1" applyProtection="1">
      <alignment wrapText="1"/>
      <protection hidden="1"/>
    </xf>
    <xf numFmtId="44" fontId="30" fillId="2" borderId="19" xfId="0" applyNumberFormat="1" applyFont="1" applyFill="1" applyBorder="1" applyProtection="1">
      <protection hidden="1"/>
    </xf>
    <xf numFmtId="44" fontId="30" fillId="2" borderId="18" xfId="0" applyNumberFormat="1" applyFont="1" applyFill="1" applyBorder="1" applyProtection="1">
      <protection hidden="1"/>
    </xf>
    <xf numFmtId="44" fontId="4" fillId="7" borderId="28" xfId="0" applyNumberFormat="1" applyFont="1" applyFill="1" applyBorder="1" applyAlignment="1" applyProtection="1">
      <alignment wrapText="1"/>
      <protection hidden="1"/>
    </xf>
    <xf numFmtId="44" fontId="4" fillId="7" borderId="23" xfId="0" applyNumberFormat="1" applyFont="1" applyFill="1" applyBorder="1" applyProtection="1">
      <protection hidden="1"/>
    </xf>
    <xf numFmtId="0" fontId="30" fillId="2" borderId="16" xfId="0" applyFont="1" applyFill="1" applyBorder="1" applyProtection="1">
      <protection hidden="1"/>
    </xf>
    <xf numFmtId="0" fontId="30" fillId="2" borderId="0" xfId="0" applyFont="1" applyFill="1" applyProtection="1">
      <protection hidden="1"/>
    </xf>
    <xf numFmtId="0" fontId="30" fillId="4" borderId="16" xfId="0" applyFont="1" applyFill="1" applyBorder="1" applyProtection="1">
      <protection hidden="1"/>
    </xf>
    <xf numFmtId="0" fontId="30" fillId="2" borderId="17" xfId="0" applyFont="1" applyFill="1" applyBorder="1" applyAlignment="1" applyProtection="1">
      <alignment wrapText="1"/>
      <protection hidden="1"/>
    </xf>
    <xf numFmtId="0" fontId="30" fillId="2" borderId="0" xfId="0" applyFont="1" applyFill="1" applyAlignment="1" applyProtection="1">
      <alignment wrapText="1"/>
      <protection hidden="1"/>
    </xf>
    <xf numFmtId="44" fontId="30" fillId="2" borderId="0" xfId="0" applyNumberFormat="1" applyFont="1" applyFill="1" applyAlignment="1" applyProtection="1">
      <alignment wrapText="1"/>
      <protection hidden="1"/>
    </xf>
    <xf numFmtId="0" fontId="30" fillId="4" borderId="17" xfId="0" applyFont="1" applyFill="1" applyBorder="1" applyAlignment="1" applyProtection="1">
      <alignment wrapText="1"/>
      <protection hidden="1"/>
    </xf>
    <xf numFmtId="0" fontId="30" fillId="4" borderId="17" xfId="0" applyFont="1" applyFill="1" applyBorder="1" applyProtection="1">
      <protection hidden="1"/>
    </xf>
    <xf numFmtId="44" fontId="31" fillId="2" borderId="19" xfId="0" applyNumberFormat="1" applyFont="1" applyFill="1" applyBorder="1" applyAlignment="1" applyProtection="1">
      <alignment wrapText="1"/>
      <protection hidden="1"/>
    </xf>
    <xf numFmtId="44" fontId="31" fillId="2" borderId="19" xfId="0" applyNumberFormat="1" applyFont="1" applyFill="1" applyBorder="1" applyProtection="1">
      <protection hidden="1"/>
    </xf>
    <xf numFmtId="44" fontId="31" fillId="4" borderId="19" xfId="0" applyNumberFormat="1" applyFont="1" applyFill="1" applyBorder="1" applyProtection="1">
      <protection hidden="1"/>
    </xf>
    <xf numFmtId="0" fontId="30" fillId="2" borderId="18" xfId="0" applyFont="1" applyFill="1" applyBorder="1" applyAlignment="1" applyProtection="1">
      <alignment wrapText="1"/>
      <protection hidden="1"/>
    </xf>
    <xf numFmtId="44" fontId="30" fillId="2" borderId="0" xfId="0" applyNumberFormat="1" applyFont="1" applyFill="1" applyProtection="1">
      <protection hidden="1"/>
    </xf>
    <xf numFmtId="0" fontId="13" fillId="3" borderId="25" xfId="0" applyFont="1" applyFill="1" applyBorder="1" applyAlignment="1" applyProtection="1">
      <alignment wrapText="1"/>
      <protection locked="0"/>
    </xf>
    <xf numFmtId="0" fontId="13" fillId="3" borderId="26" xfId="0" applyFont="1" applyFill="1" applyBorder="1" applyAlignment="1" applyProtection="1">
      <alignment wrapText="1"/>
      <protection locked="0"/>
    </xf>
    <xf numFmtId="0" fontId="13" fillId="3" borderId="25" xfId="0" quotePrefix="1" applyFont="1" applyFill="1" applyBorder="1" applyAlignment="1" applyProtection="1">
      <alignment wrapText="1"/>
      <protection locked="0"/>
    </xf>
    <xf numFmtId="9" fontId="5" fillId="3" borderId="1" xfId="2" applyNumberFormat="1" applyFill="1" applyBorder="1" applyAlignment="1" applyProtection="1">
      <alignment horizontal="left" vertical="top"/>
      <protection locked="0"/>
    </xf>
    <xf numFmtId="1" fontId="5" fillId="3" borderId="10" xfId="2" applyNumberFormat="1" applyFill="1" applyBorder="1" applyAlignment="1" applyProtection="1">
      <alignment horizontal="left" vertical="top"/>
      <protection locked="0"/>
    </xf>
    <xf numFmtId="165" fontId="5" fillId="2" borderId="10" xfId="3" applyNumberFormat="1" applyFont="1" applyFill="1" applyBorder="1" applyAlignment="1" applyProtection="1">
      <alignment horizontal="left" vertical="top"/>
      <protection hidden="1"/>
    </xf>
    <xf numFmtId="9" fontId="5" fillId="3" borderId="10" xfId="2" applyNumberFormat="1" applyFill="1" applyBorder="1" applyAlignment="1" applyProtection="1">
      <alignment horizontal="left" vertical="top"/>
      <protection locked="0"/>
    </xf>
    <xf numFmtId="0" fontId="5" fillId="2" borderId="1" xfId="2" applyFill="1" applyBorder="1" applyAlignment="1" applyProtection="1">
      <alignment horizontal="left" vertical="top"/>
      <protection hidden="1"/>
    </xf>
    <xf numFmtId="49" fontId="5" fillId="3" borderId="1" xfId="2" applyNumberFormat="1" applyFill="1" applyBorder="1" applyAlignment="1" applyProtection="1">
      <alignment horizontal="left" vertical="top" wrapText="1"/>
      <protection locked="0"/>
    </xf>
    <xf numFmtId="164" fontId="5" fillId="2" borderId="1" xfId="2" applyNumberFormat="1" applyFill="1" applyBorder="1" applyAlignment="1" applyProtection="1">
      <alignment horizontal="center" vertical="top"/>
      <protection hidden="1"/>
    </xf>
    <xf numFmtId="9" fontId="5" fillId="3" borderId="1" xfId="2" applyNumberFormat="1" applyFill="1" applyBorder="1" applyAlignment="1" applyProtection="1">
      <alignment horizontal="right" vertical="top"/>
      <protection locked="0"/>
    </xf>
    <xf numFmtId="0" fontId="5" fillId="2" borderId="10" xfId="2" applyFill="1" applyBorder="1" applyAlignment="1" applyProtection="1">
      <alignment horizontal="left" vertical="top"/>
      <protection hidden="1"/>
    </xf>
    <xf numFmtId="49" fontId="5" fillId="3" borderId="10" xfId="2" applyNumberFormat="1" applyFill="1" applyBorder="1" applyAlignment="1" applyProtection="1">
      <alignment horizontal="left" vertical="top" wrapText="1"/>
      <protection locked="0"/>
    </xf>
    <xf numFmtId="164" fontId="5" fillId="2" borderId="10" xfId="2" applyNumberFormat="1" applyFill="1" applyBorder="1" applyAlignment="1" applyProtection="1">
      <alignment horizontal="center" vertical="top"/>
      <protection hidden="1"/>
    </xf>
    <xf numFmtId="9" fontId="5" fillId="3" borderId="10" xfId="2" applyNumberFormat="1" applyFill="1" applyBorder="1" applyAlignment="1" applyProtection="1">
      <alignment horizontal="right" vertical="top"/>
      <protection locked="0"/>
    </xf>
    <xf numFmtId="0" fontId="5" fillId="3" borderId="53" xfId="2" applyFill="1" applyBorder="1" applyAlignment="1" applyProtection="1">
      <alignment horizontal="left" vertical="top"/>
      <protection locked="0"/>
    </xf>
    <xf numFmtId="49" fontId="5" fillId="3" borderId="54" xfId="2" applyNumberFormat="1" applyFill="1" applyBorder="1" applyAlignment="1" applyProtection="1">
      <alignment horizontal="left" vertical="top" wrapText="1"/>
      <protection locked="0"/>
    </xf>
    <xf numFmtId="165" fontId="5" fillId="3" borderId="53" xfId="2" applyNumberFormat="1" applyFill="1" applyBorder="1" applyAlignment="1" applyProtection="1">
      <alignment horizontal="left" vertical="top"/>
      <protection locked="0"/>
    </xf>
    <xf numFmtId="0" fontId="5" fillId="3" borderId="56" xfId="2" applyFill="1" applyBorder="1" applyAlignment="1" applyProtection="1">
      <alignment horizontal="left" vertical="top"/>
      <protection locked="0"/>
    </xf>
    <xf numFmtId="49" fontId="5" fillId="3" borderId="26" xfId="2" applyNumberFormat="1" applyFill="1" applyBorder="1" applyAlignment="1" applyProtection="1">
      <alignment horizontal="left" vertical="top" wrapText="1"/>
      <protection locked="0"/>
    </xf>
    <xf numFmtId="166" fontId="5" fillId="7" borderId="8" xfId="2" applyNumberFormat="1" applyFill="1" applyBorder="1" applyAlignment="1" applyProtection="1">
      <alignment horizontal="left" vertical="top"/>
      <protection hidden="1"/>
    </xf>
    <xf numFmtId="166" fontId="5" fillId="7" borderId="3" xfId="2" applyNumberFormat="1" applyFill="1" applyBorder="1" applyAlignment="1" applyProtection="1">
      <alignment horizontal="left" vertical="top"/>
      <protection hidden="1"/>
    </xf>
    <xf numFmtId="166" fontId="5" fillId="7" borderId="57" xfId="2" applyNumberFormat="1" applyFill="1" applyBorder="1" applyAlignment="1" applyProtection="1">
      <alignment horizontal="left" vertical="top"/>
      <protection hidden="1"/>
    </xf>
    <xf numFmtId="165" fontId="12" fillId="2" borderId="19" xfId="1" applyNumberFormat="1" applyFont="1" applyFill="1" applyBorder="1" applyAlignment="1" applyProtection="1">
      <alignment horizontal="left" vertical="top"/>
      <protection hidden="1"/>
    </xf>
    <xf numFmtId="166" fontId="12" fillId="2" borderId="19" xfId="1" applyNumberFormat="1" applyFont="1" applyFill="1" applyBorder="1" applyAlignment="1" applyProtection="1">
      <alignment horizontal="left" vertical="top"/>
      <protection hidden="1"/>
    </xf>
    <xf numFmtId="43" fontId="13" fillId="2" borderId="22" xfId="4" applyFont="1" applyFill="1" applyBorder="1" applyAlignment="1" applyProtection="1">
      <alignment horizontal="left" wrapText="1"/>
      <protection hidden="1"/>
    </xf>
    <xf numFmtId="43" fontId="13" fillId="2" borderId="26" xfId="4" applyFont="1" applyFill="1" applyBorder="1" applyAlignment="1" applyProtection="1">
      <alignment horizontal="left" wrapText="1"/>
      <protection hidden="1"/>
    </xf>
    <xf numFmtId="43" fontId="13" fillId="7" borderId="26" xfId="4" applyFont="1" applyFill="1" applyBorder="1" applyAlignment="1" applyProtection="1">
      <alignment horizontal="left" wrapText="1"/>
      <protection hidden="1"/>
    </xf>
    <xf numFmtId="0" fontId="32" fillId="2" borderId="16" xfId="0" applyFont="1" applyFill="1" applyBorder="1" applyProtection="1">
      <protection hidden="1"/>
    </xf>
    <xf numFmtId="44" fontId="30" fillId="4" borderId="14" xfId="0" applyNumberFormat="1" applyFont="1" applyFill="1" applyBorder="1" applyProtection="1">
      <protection hidden="1"/>
    </xf>
    <xf numFmtId="44" fontId="30" fillId="4" borderId="1" xfId="0" applyNumberFormat="1" applyFont="1" applyFill="1" applyBorder="1" applyProtection="1">
      <protection hidden="1"/>
    </xf>
    <xf numFmtId="0" fontId="30" fillId="0" borderId="0" xfId="0" applyFont="1" applyProtection="1">
      <protection hidden="1"/>
    </xf>
    <xf numFmtId="0" fontId="12" fillId="0" borderId="0" xfId="0" applyFont="1" applyProtection="1">
      <protection hidden="1"/>
    </xf>
    <xf numFmtId="0" fontId="7" fillId="2" borderId="39" xfId="1" applyFont="1" applyFill="1" applyBorder="1" applyAlignment="1" applyProtection="1">
      <alignment horizontal="left" vertical="top" wrapText="1"/>
      <protection hidden="1"/>
    </xf>
    <xf numFmtId="0" fontId="7" fillId="2" borderId="37" xfId="1" applyFont="1" applyFill="1" applyBorder="1" applyAlignment="1" applyProtection="1">
      <alignment horizontal="left" vertical="top" wrapText="1"/>
      <protection hidden="1"/>
    </xf>
    <xf numFmtId="0" fontId="7" fillId="3" borderId="16" xfId="2" applyFont="1" applyFill="1" applyBorder="1" applyAlignment="1" applyProtection="1">
      <alignment horizontal="left" vertical="top"/>
      <protection hidden="1"/>
    </xf>
    <xf numFmtId="0" fontId="7" fillId="3" borderId="17" xfId="2" applyFont="1" applyFill="1" applyBorder="1" applyAlignment="1" applyProtection="1">
      <alignment horizontal="left" vertical="top"/>
      <protection hidden="1"/>
    </xf>
    <xf numFmtId="0" fontId="24" fillId="2" borderId="0" xfId="6" applyFont="1" applyFill="1" applyAlignment="1" applyProtection="1">
      <alignment horizontal="center" vertical="center"/>
      <protection locked="0"/>
    </xf>
    <xf numFmtId="0" fontId="7" fillId="2" borderId="12" xfId="2" applyFont="1" applyFill="1" applyBorder="1" applyAlignment="1" applyProtection="1">
      <alignment horizontal="left" vertical="top"/>
      <protection hidden="1"/>
    </xf>
    <xf numFmtId="0" fontId="7" fillId="2" borderId="7" xfId="2" applyFont="1" applyFill="1" applyBorder="1" applyAlignment="1" applyProtection="1">
      <alignment horizontal="left" vertical="top"/>
      <protection hidden="1"/>
    </xf>
    <xf numFmtId="0" fontId="7" fillId="2" borderId="39" xfId="2" applyFont="1" applyFill="1" applyBorder="1" applyAlignment="1" applyProtection="1">
      <alignment horizontal="left" vertical="top"/>
      <protection hidden="1"/>
    </xf>
    <xf numFmtId="0" fontId="7" fillId="2" borderId="37" xfId="2" applyFont="1" applyFill="1" applyBorder="1" applyAlignment="1" applyProtection="1">
      <alignment horizontal="left" vertical="top"/>
      <protection hidden="1"/>
    </xf>
    <xf numFmtId="0" fontId="7" fillId="2" borderId="39" xfId="2" applyFont="1" applyFill="1" applyBorder="1" applyAlignment="1" applyProtection="1">
      <alignment horizontal="left" vertical="top" wrapText="1"/>
      <protection hidden="1"/>
    </xf>
    <xf numFmtId="0" fontId="7" fillId="2" borderId="37" xfId="2" applyFont="1" applyFill="1" applyBorder="1" applyAlignment="1" applyProtection="1">
      <alignment horizontal="left" vertical="top" wrapText="1"/>
      <protection hidden="1"/>
    </xf>
    <xf numFmtId="0" fontId="7" fillId="2" borderId="13" xfId="2" applyFont="1" applyFill="1" applyBorder="1" applyAlignment="1" applyProtection="1">
      <alignment horizontal="left" vertical="top" wrapText="1"/>
      <protection hidden="1"/>
    </xf>
    <xf numFmtId="0" fontId="7" fillId="2" borderId="33" xfId="2" applyFont="1" applyFill="1" applyBorder="1" applyAlignment="1" applyProtection="1">
      <alignment horizontal="left" vertical="top" wrapText="1"/>
      <protection hidden="1"/>
    </xf>
    <xf numFmtId="0" fontId="7" fillId="2" borderId="16" xfId="2" applyFont="1" applyFill="1" applyBorder="1" applyAlignment="1" applyProtection="1">
      <alignment horizontal="left" vertical="top"/>
      <protection hidden="1"/>
    </xf>
    <xf numFmtId="0" fontId="7" fillId="2" borderId="17" xfId="2" applyFont="1" applyFill="1" applyBorder="1" applyAlignment="1" applyProtection="1">
      <alignment horizontal="left" vertical="top"/>
      <protection hidden="1"/>
    </xf>
    <xf numFmtId="0" fontId="7" fillId="2" borderId="18" xfId="2" applyFont="1" applyFill="1" applyBorder="1" applyAlignment="1" applyProtection="1">
      <alignment horizontal="left" vertical="top"/>
      <protection hidden="1"/>
    </xf>
    <xf numFmtId="0" fontId="5" fillId="3" borderId="27" xfId="2" applyFill="1" applyBorder="1" applyAlignment="1" applyProtection="1">
      <alignment horizontal="left" vertical="top"/>
      <protection locked="0"/>
    </xf>
    <xf numFmtId="0" fontId="5" fillId="3" borderId="42" xfId="2" applyFill="1" applyBorder="1" applyAlignment="1" applyProtection="1">
      <alignment horizontal="left" vertical="top"/>
      <protection locked="0"/>
    </xf>
    <xf numFmtId="0" fontId="5" fillId="3" borderId="38" xfId="2" applyFill="1" applyBorder="1" applyAlignment="1" applyProtection="1">
      <alignment horizontal="left" vertical="top"/>
      <protection locked="0"/>
    </xf>
    <xf numFmtId="0" fontId="5" fillId="3" borderId="40" xfId="2" applyFill="1" applyBorder="1" applyAlignment="1" applyProtection="1">
      <alignment horizontal="left" vertical="top"/>
      <protection locked="0"/>
    </xf>
    <xf numFmtId="0" fontId="5" fillId="3" borderId="41" xfId="2" applyFill="1" applyBorder="1" applyAlignment="1" applyProtection="1">
      <alignment horizontal="left" vertical="top"/>
      <protection locked="0"/>
    </xf>
    <xf numFmtId="0" fontId="5" fillId="3" borderId="43" xfId="2" applyFill="1" applyBorder="1" applyAlignment="1" applyProtection="1">
      <alignment horizontal="left" vertical="top"/>
      <protection locked="0"/>
    </xf>
    <xf numFmtId="0" fontId="7" fillId="2" borderId="35" xfId="2" applyFont="1" applyFill="1" applyBorder="1" applyAlignment="1" applyProtection="1">
      <alignment horizontal="left" vertical="top" wrapText="1"/>
      <protection hidden="1"/>
    </xf>
    <xf numFmtId="0" fontId="7" fillId="2" borderId="36" xfId="2" applyFont="1" applyFill="1" applyBorder="1" applyAlignment="1" applyProtection="1">
      <alignment horizontal="left" vertical="top" wrapText="1"/>
      <protection hidden="1"/>
    </xf>
    <xf numFmtId="0" fontId="7" fillId="2" borderId="35" xfId="1" applyFont="1" applyFill="1" applyBorder="1" applyAlignment="1" applyProtection="1">
      <alignment horizontal="left" vertical="top"/>
      <protection hidden="1"/>
    </xf>
    <xf numFmtId="0" fontId="7" fillId="2" borderId="36" xfId="1" applyFont="1" applyFill="1" applyBorder="1" applyAlignment="1" applyProtection="1">
      <alignment horizontal="left" vertical="top"/>
      <protection hidden="1"/>
    </xf>
    <xf numFmtId="0" fontId="8" fillId="2" borderId="0" xfId="2" applyFont="1" applyFill="1" applyAlignment="1" applyProtection="1">
      <alignment horizontal="left" vertical="top" wrapText="1"/>
      <protection hidden="1"/>
    </xf>
    <xf numFmtId="0" fontId="7" fillId="2" borderId="21" xfId="2" applyFont="1" applyFill="1" applyBorder="1" applyAlignment="1" applyProtection="1">
      <alignment horizontal="left" vertical="top"/>
      <protection hidden="1"/>
    </xf>
    <xf numFmtId="0" fontId="7" fillId="2" borderId="29" xfId="2" applyFont="1" applyFill="1" applyBorder="1" applyAlignment="1" applyProtection="1">
      <alignment horizontal="left" vertical="top"/>
      <protection hidden="1"/>
    </xf>
    <xf numFmtId="0" fontId="7" fillId="2" borderId="35" xfId="2" applyFont="1" applyFill="1" applyBorder="1" applyAlignment="1" applyProtection="1">
      <alignment horizontal="left" vertical="top"/>
      <protection hidden="1"/>
    </xf>
    <xf numFmtId="0" fontId="7" fillId="2" borderId="36" xfId="2" applyFont="1" applyFill="1" applyBorder="1" applyAlignment="1" applyProtection="1">
      <alignment horizontal="left" vertical="top"/>
      <protection hidden="1"/>
    </xf>
    <xf numFmtId="0" fontId="5" fillId="3" borderId="55" xfId="2" applyFill="1" applyBorder="1" applyAlignment="1" applyProtection="1">
      <alignment horizontal="left" vertical="top"/>
      <protection locked="0"/>
    </xf>
    <xf numFmtId="0" fontId="5" fillId="3" borderId="33" xfId="2" applyFill="1" applyBorder="1" applyAlignment="1" applyProtection="1">
      <alignment horizontal="left" vertical="top"/>
      <protection locked="0"/>
    </xf>
    <xf numFmtId="0" fontId="5" fillId="3" borderId="34" xfId="2" applyFill="1" applyBorder="1" applyAlignment="1" applyProtection="1">
      <alignment horizontal="left" vertical="top"/>
      <protection locked="0"/>
    </xf>
    <xf numFmtId="43" fontId="13" fillId="2" borderId="25" xfId="4" applyFont="1" applyFill="1" applyBorder="1" applyAlignment="1" applyProtection="1">
      <alignment horizontal="left" wrapText="1"/>
      <protection hidden="1"/>
    </xf>
    <xf numFmtId="43" fontId="13" fillId="2" borderId="26" xfId="4" applyFont="1" applyFill="1" applyBorder="1" applyAlignment="1" applyProtection="1">
      <alignment horizontal="left" wrapText="1"/>
      <protection hidden="1"/>
    </xf>
    <xf numFmtId="0" fontId="10" fillId="2" borderId="16" xfId="0" applyFont="1" applyFill="1" applyBorder="1" applyAlignment="1" applyProtection="1">
      <alignment vertical="top" wrapText="1"/>
      <protection hidden="1"/>
    </xf>
    <xf numFmtId="0" fontId="10" fillId="2" borderId="17" xfId="0" applyFont="1" applyFill="1" applyBorder="1" applyAlignment="1" applyProtection="1">
      <alignment vertical="top" wrapText="1"/>
      <protection hidden="1"/>
    </xf>
    <xf numFmtId="0" fontId="11" fillId="2" borderId="16" xfId="0" applyFont="1" applyFill="1" applyBorder="1" applyAlignment="1" applyProtection="1">
      <alignment wrapText="1"/>
      <protection hidden="1"/>
    </xf>
    <xf numFmtId="0" fontId="11" fillId="2" borderId="17" xfId="0" applyFont="1" applyFill="1" applyBorder="1" applyAlignment="1" applyProtection="1">
      <alignment wrapText="1"/>
      <protection hidden="1"/>
    </xf>
    <xf numFmtId="43" fontId="13" fillId="2" borderId="21" xfId="4" applyFont="1" applyFill="1" applyBorder="1" applyAlignment="1" applyProtection="1">
      <alignment horizontal="left" wrapText="1"/>
      <protection hidden="1"/>
    </xf>
    <xf numFmtId="43" fontId="13" fillId="2" borderId="22" xfId="4" applyFont="1" applyFill="1" applyBorder="1" applyAlignment="1" applyProtection="1">
      <alignment horizontal="left" wrapText="1"/>
      <protection hidden="1"/>
    </xf>
    <xf numFmtId="0" fontId="13" fillId="3" borderId="25" xfId="0" applyFont="1" applyFill="1" applyBorder="1" applyAlignment="1" applyProtection="1">
      <alignment wrapText="1"/>
      <protection locked="0"/>
    </xf>
    <xf numFmtId="0" fontId="13" fillId="3" borderId="26" xfId="0" applyFont="1" applyFill="1" applyBorder="1" applyAlignment="1" applyProtection="1">
      <alignment wrapText="1"/>
      <protection locked="0"/>
    </xf>
    <xf numFmtId="0" fontId="13" fillId="3" borderId="21" xfId="0" quotePrefix="1" applyFont="1" applyFill="1" applyBorder="1" applyAlignment="1" applyProtection="1">
      <alignment wrapText="1"/>
      <protection locked="0"/>
    </xf>
    <xf numFmtId="0" fontId="13" fillId="3" borderId="22" xfId="0" applyFont="1" applyFill="1" applyBorder="1" applyAlignment="1" applyProtection="1">
      <alignment wrapText="1"/>
      <protection locked="0"/>
    </xf>
    <xf numFmtId="43" fontId="13" fillId="7" borderId="29" xfId="4" applyFont="1" applyFill="1" applyBorder="1" applyAlignment="1" applyProtection="1">
      <alignment horizontal="left" wrapText="1"/>
      <protection hidden="1"/>
    </xf>
    <xf numFmtId="43" fontId="13" fillId="7" borderId="30" xfId="4" applyFont="1" applyFill="1" applyBorder="1" applyAlignment="1" applyProtection="1">
      <alignment horizontal="left" wrapText="1"/>
      <protection hidden="1"/>
    </xf>
    <xf numFmtId="0" fontId="10" fillId="2" borderId="16" xfId="0" applyFont="1" applyFill="1" applyBorder="1" applyAlignment="1" applyProtection="1">
      <alignment horizontal="left" vertical="top" wrapText="1"/>
      <protection hidden="1"/>
    </xf>
    <xf numFmtId="0" fontId="10" fillId="2" borderId="32" xfId="0" applyFont="1" applyFill="1" applyBorder="1" applyAlignment="1" applyProtection="1">
      <alignment horizontal="left" vertical="top" wrapText="1"/>
      <protection hidden="1"/>
    </xf>
    <xf numFmtId="0" fontId="10" fillId="2" borderId="16" xfId="0" applyFont="1" applyFill="1" applyBorder="1" applyAlignment="1" applyProtection="1">
      <alignment horizontal="center" vertical="top" wrapText="1"/>
      <protection hidden="1"/>
    </xf>
    <xf numFmtId="0" fontId="10" fillId="2" borderId="17" xfId="0" applyFont="1" applyFill="1" applyBorder="1" applyAlignment="1" applyProtection="1">
      <alignment horizontal="center" vertical="top" wrapText="1"/>
      <protection hidden="1"/>
    </xf>
    <xf numFmtId="0" fontId="4" fillId="3" borderId="51" xfId="0" applyFont="1" applyFill="1" applyBorder="1" applyAlignment="1" applyProtection="1">
      <alignment horizontal="left"/>
      <protection locked="0"/>
    </xf>
    <xf numFmtId="0" fontId="13" fillId="3" borderId="25" xfId="0" quotePrefix="1" applyFont="1" applyFill="1" applyBorder="1" applyAlignment="1" applyProtection="1">
      <alignment wrapText="1"/>
      <protection locked="0"/>
    </xf>
    <xf numFmtId="0" fontId="13" fillId="3" borderId="1" xfId="0" quotePrefix="1" applyFont="1" applyFill="1" applyBorder="1" applyAlignment="1" applyProtection="1">
      <alignment wrapText="1"/>
      <protection locked="0"/>
    </xf>
    <xf numFmtId="0" fontId="13" fillId="3" borderId="1" xfId="0" applyFont="1" applyFill="1" applyBorder="1" applyAlignment="1" applyProtection="1">
      <alignment wrapText="1"/>
      <protection locked="0"/>
    </xf>
    <xf numFmtId="0" fontId="13" fillId="3" borderId="29" xfId="0" quotePrefix="1" applyFont="1" applyFill="1" applyBorder="1" applyAlignment="1" applyProtection="1">
      <alignment wrapText="1"/>
      <protection locked="0"/>
    </xf>
    <xf numFmtId="0" fontId="13" fillId="3" borderId="30" xfId="0" applyFont="1" applyFill="1" applyBorder="1" applyAlignment="1" applyProtection="1">
      <alignment wrapText="1"/>
      <protection locked="0"/>
    </xf>
    <xf numFmtId="0" fontId="13" fillId="2" borderId="16" xfId="0" applyFont="1" applyFill="1" applyBorder="1" applyAlignment="1" applyProtection="1">
      <alignment wrapText="1"/>
      <protection hidden="1"/>
    </xf>
    <xf numFmtId="0" fontId="13" fillId="2" borderId="17" xfId="0" applyFont="1" applyFill="1" applyBorder="1" applyAlignment="1" applyProtection="1">
      <alignment wrapText="1"/>
      <protection hidden="1"/>
    </xf>
    <xf numFmtId="0" fontId="15"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14" xfId="0" applyFont="1" applyFill="1" applyBorder="1" applyAlignment="1">
      <alignment horizontal="left" vertical="top" wrapText="1"/>
    </xf>
    <xf numFmtId="0" fontId="4" fillId="3" borderId="7"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33"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14" xfId="0" applyFont="1" applyFill="1" applyBorder="1" applyAlignment="1" applyProtection="1">
      <alignment horizontal="left"/>
      <protection locked="0"/>
    </xf>
    <xf numFmtId="0" fontId="12" fillId="3" borderId="7" xfId="0" applyFont="1" applyFill="1" applyBorder="1" applyAlignment="1" applyProtection="1">
      <alignment horizontal="left"/>
      <protection locked="0"/>
    </xf>
    <xf numFmtId="0" fontId="12" fillId="3" borderId="0" xfId="0" applyFont="1" applyFill="1" applyAlignment="1" applyProtection="1">
      <alignment horizontal="left"/>
      <protection locked="0"/>
    </xf>
    <xf numFmtId="0" fontId="12" fillId="3" borderId="15" xfId="0" applyFont="1" applyFill="1" applyBorder="1" applyAlignment="1" applyProtection="1">
      <alignment horizontal="left"/>
      <protection locked="0"/>
    </xf>
    <xf numFmtId="0" fontId="12" fillId="3" borderId="11" xfId="0" applyFont="1" applyFill="1" applyBorder="1" applyAlignment="1" applyProtection="1">
      <alignment horizontal="left"/>
      <protection locked="0"/>
    </xf>
    <xf numFmtId="0" fontId="12" fillId="3" borderId="33" xfId="0" applyFont="1" applyFill="1" applyBorder="1" applyAlignment="1" applyProtection="1">
      <alignment horizontal="left"/>
      <protection locked="0"/>
    </xf>
    <xf numFmtId="0" fontId="12" fillId="3" borderId="34" xfId="0" applyFont="1" applyFill="1" applyBorder="1" applyAlignment="1" applyProtection="1">
      <alignment horizontal="left"/>
      <protection locked="0"/>
    </xf>
    <xf numFmtId="0" fontId="4" fillId="2" borderId="0" xfId="0" applyFont="1" applyFill="1" applyAlignment="1" applyProtection="1">
      <alignment horizontal="center"/>
      <protection locked="0"/>
    </xf>
    <xf numFmtId="0" fontId="4" fillId="2" borderId="15" xfId="0" applyFont="1" applyFill="1" applyBorder="1" applyAlignment="1" applyProtection="1">
      <alignment horizontal="center"/>
      <protection locked="0"/>
    </xf>
    <xf numFmtId="0" fontId="4" fillId="3" borderId="52" xfId="0" applyFont="1" applyFill="1" applyBorder="1" applyAlignment="1" applyProtection="1">
      <alignment horizontal="left"/>
      <protection locked="0"/>
    </xf>
    <xf numFmtId="43" fontId="13" fillId="7" borderId="25" xfId="4" applyFont="1" applyFill="1" applyBorder="1" applyAlignment="1" applyProtection="1">
      <alignment horizontal="left" wrapText="1"/>
      <protection hidden="1"/>
    </xf>
    <xf numFmtId="43" fontId="13" fillId="7" borderId="26" xfId="4" applyFont="1" applyFill="1" applyBorder="1" applyAlignment="1" applyProtection="1">
      <alignment horizontal="left" wrapText="1"/>
      <protection hidden="1"/>
    </xf>
    <xf numFmtId="0" fontId="13" fillId="3" borderId="29" xfId="0" applyFont="1" applyFill="1" applyBorder="1" applyAlignment="1" applyProtection="1">
      <alignment wrapText="1"/>
      <protection locked="0"/>
    </xf>
    <xf numFmtId="0" fontId="10" fillId="2" borderId="17" xfId="0" applyFont="1" applyFill="1" applyBorder="1" applyAlignment="1" applyProtection="1">
      <alignment horizontal="left" vertical="top" wrapText="1"/>
      <protection hidden="1"/>
    </xf>
    <xf numFmtId="0" fontId="0" fillId="0" borderId="0" xfId="0" applyAlignment="1">
      <alignment horizontal="center"/>
    </xf>
  </cellXfs>
  <cellStyles count="11">
    <cellStyle name="Hyperlink" xfId="5" builtinId="8"/>
    <cellStyle name="Komma" xfId="4" builtinId="3"/>
    <cellStyle name="Komma 2" xfId="3" xr:uid="{00000000-0005-0000-0000-000001000000}"/>
    <cellStyle name="Komma 2 2" xfId="8" xr:uid="{3D79C18C-E365-4778-9E31-57425F9B2DF2}"/>
    <cellStyle name="Komma 3" xfId="9" xr:uid="{F4F6A756-48D7-4FA2-8F16-10CDEFE5C0FB}"/>
    <cellStyle name="Procent 2" xfId="7" xr:uid="{37CC11C3-0772-44F4-A755-ACE39B3F6AA2}"/>
    <cellStyle name="Standaard" xfId="0" builtinId="0"/>
    <cellStyle name="Standaard 2" xfId="1" xr:uid="{00000000-0005-0000-0000-000003000000}"/>
    <cellStyle name="Standaard 3" xfId="2" xr:uid="{00000000-0005-0000-0000-000004000000}"/>
    <cellStyle name="Standaard 4" xfId="6" xr:uid="{29C04DDE-40E8-495C-B73D-DD1AD29CA16E}"/>
    <cellStyle name="Standaard 4 2" xfId="10" xr:uid="{8A243302-EE44-4182-A6B0-AA17A6823390}"/>
  </cellStyles>
  <dxfs count="9">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28443</xdr:colOff>
      <xdr:row>21</xdr:row>
      <xdr:rowOff>47625</xdr:rowOff>
    </xdr:from>
    <xdr:to>
      <xdr:col>1</xdr:col>
      <xdr:colOff>28443</xdr:colOff>
      <xdr:row>32</xdr:row>
      <xdr:rowOff>22006</xdr:rowOff>
    </xdr:to>
    <xdr:pic>
      <xdr:nvPicPr>
        <xdr:cNvPr id="2" name="Afbeelding 1">
          <a:extLst>
            <a:ext uri="{FF2B5EF4-FFF2-40B4-BE49-F238E27FC236}">
              <a16:creationId xmlns:a16="http://schemas.microsoft.com/office/drawing/2014/main" id="{442D7DCF-50FF-4D1C-B707-5A457FBEC3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5143" y="2569845"/>
          <a:ext cx="3050998" cy="1818421"/>
        </a:xfrm>
        <a:prstGeom prst="rect">
          <a:avLst/>
        </a:prstGeom>
      </xdr:spPr>
    </xdr:pic>
    <xdr:clientData/>
  </xdr:twoCellAnchor>
  <xdr:twoCellAnchor editAs="oneCell">
    <xdr:from>
      <xdr:col>1</xdr:col>
      <xdr:colOff>218694</xdr:colOff>
      <xdr:row>38</xdr:row>
      <xdr:rowOff>1588</xdr:rowOff>
    </xdr:from>
    <xdr:to>
      <xdr:col>1</xdr:col>
      <xdr:colOff>218694</xdr:colOff>
      <xdr:row>46</xdr:row>
      <xdr:rowOff>103291</xdr:rowOff>
    </xdr:to>
    <xdr:pic>
      <xdr:nvPicPr>
        <xdr:cNvPr id="3" name="Afbeelding 2">
          <a:extLst>
            <a:ext uri="{FF2B5EF4-FFF2-40B4-BE49-F238E27FC236}">
              <a16:creationId xmlns:a16="http://schemas.microsoft.com/office/drawing/2014/main" id="{BEAD2394-550A-43CB-A653-C5D3AFE165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85394" y="5373688"/>
          <a:ext cx="2730245" cy="1442823"/>
        </a:xfrm>
        <a:prstGeom prst="rect">
          <a:avLst/>
        </a:prstGeom>
      </xdr:spPr>
    </xdr:pic>
    <xdr:clientData/>
  </xdr:twoCellAnchor>
  <xdr:twoCellAnchor editAs="oneCell">
    <xdr:from>
      <xdr:col>6</xdr:col>
      <xdr:colOff>408821</xdr:colOff>
      <xdr:row>38</xdr:row>
      <xdr:rowOff>11113</xdr:rowOff>
    </xdr:from>
    <xdr:to>
      <xdr:col>6</xdr:col>
      <xdr:colOff>408821</xdr:colOff>
      <xdr:row>46</xdr:row>
      <xdr:rowOff>96189</xdr:rowOff>
    </xdr:to>
    <xdr:pic>
      <xdr:nvPicPr>
        <xdr:cNvPr id="4" name="Afbeelding 3">
          <a:extLst>
            <a:ext uri="{FF2B5EF4-FFF2-40B4-BE49-F238E27FC236}">
              <a16:creationId xmlns:a16="http://schemas.microsoft.com/office/drawing/2014/main" id="{488831AA-343B-443A-B35C-D3068B3448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647321" y="5383213"/>
          <a:ext cx="2931279" cy="1426196"/>
        </a:xfrm>
        <a:prstGeom prst="rect">
          <a:avLst/>
        </a:prstGeom>
      </xdr:spPr>
    </xdr:pic>
    <xdr:clientData/>
  </xdr:twoCellAnchor>
  <xdr:twoCellAnchor editAs="oneCell">
    <xdr:from>
      <xdr:col>12</xdr:col>
      <xdr:colOff>124747</xdr:colOff>
      <xdr:row>37</xdr:row>
      <xdr:rowOff>153986</xdr:rowOff>
    </xdr:from>
    <xdr:to>
      <xdr:col>12</xdr:col>
      <xdr:colOff>124747</xdr:colOff>
      <xdr:row>42</xdr:row>
      <xdr:rowOff>146049</xdr:rowOff>
    </xdr:to>
    <xdr:pic>
      <xdr:nvPicPr>
        <xdr:cNvPr id="5" name="Afbeelding 4">
          <a:extLst>
            <a:ext uri="{FF2B5EF4-FFF2-40B4-BE49-F238E27FC236}">
              <a16:creationId xmlns:a16="http://schemas.microsoft.com/office/drawing/2014/main" id="{C4984514-51B9-4820-B321-F7676581BCB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6929407" y="5358446"/>
          <a:ext cx="2665300" cy="830263"/>
        </a:xfrm>
        <a:prstGeom prst="rect">
          <a:avLst/>
        </a:prstGeom>
      </xdr:spPr>
    </xdr:pic>
    <xdr:clientData/>
  </xdr:twoCellAnchor>
  <xdr:twoCellAnchor editAs="oneCell">
    <xdr:from>
      <xdr:col>1</xdr:col>
      <xdr:colOff>0</xdr:colOff>
      <xdr:row>79</xdr:row>
      <xdr:rowOff>143379</xdr:rowOff>
    </xdr:from>
    <xdr:to>
      <xdr:col>1</xdr:col>
      <xdr:colOff>0</xdr:colOff>
      <xdr:row>87</xdr:row>
      <xdr:rowOff>66674</xdr:rowOff>
    </xdr:to>
    <xdr:pic>
      <xdr:nvPicPr>
        <xdr:cNvPr id="6" name="Afbeelding 5">
          <a:extLst>
            <a:ext uri="{FF2B5EF4-FFF2-40B4-BE49-F238E27FC236}">
              <a16:creationId xmlns:a16="http://schemas.microsoft.com/office/drawing/2014/main" id="{C0DCC6CE-D146-477F-BE07-28006987493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66700" y="12091539"/>
          <a:ext cx="7097829" cy="1264415"/>
        </a:xfrm>
        <a:prstGeom prst="rect">
          <a:avLst/>
        </a:prstGeom>
      </xdr:spPr>
    </xdr:pic>
    <xdr:clientData/>
  </xdr:twoCellAnchor>
  <xdr:twoCellAnchor editAs="oneCell">
    <xdr:from>
      <xdr:col>1</xdr:col>
      <xdr:colOff>0</xdr:colOff>
      <xdr:row>94</xdr:row>
      <xdr:rowOff>14285</xdr:rowOff>
    </xdr:from>
    <xdr:to>
      <xdr:col>1</xdr:col>
      <xdr:colOff>0</xdr:colOff>
      <xdr:row>103</xdr:row>
      <xdr:rowOff>61722</xdr:rowOff>
    </xdr:to>
    <xdr:pic>
      <xdr:nvPicPr>
        <xdr:cNvPr id="7" name="Afbeelding 6">
          <a:extLst>
            <a:ext uri="{FF2B5EF4-FFF2-40B4-BE49-F238E27FC236}">
              <a16:creationId xmlns:a16="http://schemas.microsoft.com/office/drawing/2014/main" id="{4A24E508-1061-4275-9469-BF80C9F9F7A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66700" y="14416085"/>
          <a:ext cx="5192366" cy="1556197"/>
        </a:xfrm>
        <a:prstGeom prst="rect">
          <a:avLst/>
        </a:prstGeom>
      </xdr:spPr>
    </xdr:pic>
    <xdr:clientData/>
  </xdr:twoCellAnchor>
  <xdr:twoCellAnchor editAs="oneCell">
    <xdr:from>
      <xdr:col>12</xdr:col>
      <xdr:colOff>28575</xdr:colOff>
      <xdr:row>0</xdr:row>
      <xdr:rowOff>0</xdr:rowOff>
    </xdr:from>
    <xdr:to>
      <xdr:col>12</xdr:col>
      <xdr:colOff>28575</xdr:colOff>
      <xdr:row>4</xdr:row>
      <xdr:rowOff>60960</xdr:rowOff>
    </xdr:to>
    <xdr:pic>
      <xdr:nvPicPr>
        <xdr:cNvPr id="8" name="Afbeelding 7" descr="logo-3_rgb_def-300x73">
          <a:extLst>
            <a:ext uri="{FF2B5EF4-FFF2-40B4-BE49-F238E27FC236}">
              <a16:creationId xmlns:a16="http://schemas.microsoft.com/office/drawing/2014/main" id="{7DF3C690-9F8A-4126-B5D9-14A4D797CF4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33235" y="0"/>
          <a:ext cx="2939415" cy="674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6</xdr:col>
      <xdr:colOff>79198</xdr:colOff>
      <xdr:row>31</xdr:row>
      <xdr:rowOff>142021</xdr:rowOff>
    </xdr:to>
    <xdr:pic>
      <xdr:nvPicPr>
        <xdr:cNvPr id="9" name="Afbeelding 8">
          <a:extLst>
            <a:ext uri="{FF2B5EF4-FFF2-40B4-BE49-F238E27FC236}">
              <a16:creationId xmlns:a16="http://schemas.microsoft.com/office/drawing/2014/main" id="{09D49648-7558-46B0-92F1-A8C7E8574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66700" y="2522220"/>
          <a:ext cx="3050998" cy="1818421"/>
        </a:xfrm>
        <a:prstGeom prst="rect">
          <a:avLst/>
        </a:prstGeom>
      </xdr:spPr>
    </xdr:pic>
    <xdr:clientData/>
  </xdr:twoCellAnchor>
  <xdr:twoCellAnchor editAs="oneCell">
    <xdr:from>
      <xdr:col>1</xdr:col>
      <xdr:colOff>0</xdr:colOff>
      <xdr:row>37</xdr:row>
      <xdr:rowOff>15242</xdr:rowOff>
    </xdr:from>
    <xdr:to>
      <xdr:col>5</xdr:col>
      <xdr:colOff>352805</xdr:colOff>
      <xdr:row>45</xdr:row>
      <xdr:rowOff>116945</xdr:rowOff>
    </xdr:to>
    <xdr:pic>
      <xdr:nvPicPr>
        <xdr:cNvPr id="10" name="Afbeelding 9">
          <a:extLst>
            <a:ext uri="{FF2B5EF4-FFF2-40B4-BE49-F238E27FC236}">
              <a16:creationId xmlns:a16="http://schemas.microsoft.com/office/drawing/2014/main" id="{8A549FD9-1A6D-4306-9C0B-B45BCC96DA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66700" y="5219702"/>
          <a:ext cx="2730245" cy="1442823"/>
        </a:xfrm>
        <a:prstGeom prst="rect">
          <a:avLst/>
        </a:prstGeom>
      </xdr:spPr>
    </xdr:pic>
    <xdr:clientData/>
  </xdr:twoCellAnchor>
  <xdr:twoCellAnchor editAs="oneCell">
    <xdr:from>
      <xdr:col>6</xdr:col>
      <xdr:colOff>190127</xdr:colOff>
      <xdr:row>37</xdr:row>
      <xdr:rowOff>24767</xdr:rowOff>
    </xdr:from>
    <xdr:to>
      <xdr:col>11</xdr:col>
      <xdr:colOff>149606</xdr:colOff>
      <xdr:row>45</xdr:row>
      <xdr:rowOff>109843</xdr:rowOff>
    </xdr:to>
    <xdr:pic>
      <xdr:nvPicPr>
        <xdr:cNvPr id="11" name="Afbeelding 10">
          <a:extLst>
            <a:ext uri="{FF2B5EF4-FFF2-40B4-BE49-F238E27FC236}">
              <a16:creationId xmlns:a16="http://schemas.microsoft.com/office/drawing/2014/main" id="{DC96BD99-F42B-4FCD-8C8A-2301791DEE6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428627" y="5229227"/>
          <a:ext cx="2931279" cy="1426196"/>
        </a:xfrm>
        <a:prstGeom prst="rect">
          <a:avLst/>
        </a:prstGeom>
      </xdr:spPr>
    </xdr:pic>
    <xdr:clientData/>
  </xdr:twoCellAnchor>
  <xdr:twoCellAnchor editAs="oneCell">
    <xdr:from>
      <xdr:col>11</xdr:col>
      <xdr:colOff>500413</xdr:colOff>
      <xdr:row>37</xdr:row>
      <xdr:rowOff>0</xdr:rowOff>
    </xdr:from>
    <xdr:to>
      <xdr:col>15</xdr:col>
      <xdr:colOff>70088</xdr:colOff>
      <xdr:row>41</xdr:row>
      <xdr:rowOff>159703</xdr:rowOff>
    </xdr:to>
    <xdr:pic>
      <xdr:nvPicPr>
        <xdr:cNvPr id="12" name="Afbeelding 11">
          <a:extLst>
            <a:ext uri="{FF2B5EF4-FFF2-40B4-BE49-F238E27FC236}">
              <a16:creationId xmlns:a16="http://schemas.microsoft.com/office/drawing/2014/main" id="{3F98FB36-9B22-4A6B-AC84-26F86760914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6710713" y="5204460"/>
          <a:ext cx="2665300" cy="830263"/>
        </a:xfrm>
        <a:prstGeom prst="rect">
          <a:avLst/>
        </a:prstGeom>
      </xdr:spPr>
    </xdr:pic>
    <xdr:clientData/>
  </xdr:twoCellAnchor>
  <xdr:twoCellAnchor editAs="oneCell">
    <xdr:from>
      <xdr:col>1</xdr:col>
      <xdr:colOff>0</xdr:colOff>
      <xdr:row>94</xdr:row>
      <xdr:rowOff>38546</xdr:rowOff>
    </xdr:from>
    <xdr:to>
      <xdr:col>9</xdr:col>
      <xdr:colOff>437486</xdr:colOff>
      <xdr:row>103</xdr:row>
      <xdr:rowOff>85983</xdr:rowOff>
    </xdr:to>
    <xdr:pic>
      <xdr:nvPicPr>
        <xdr:cNvPr id="16" name="Afbeelding 15">
          <a:extLst>
            <a:ext uri="{FF2B5EF4-FFF2-40B4-BE49-F238E27FC236}">
              <a16:creationId xmlns:a16="http://schemas.microsoft.com/office/drawing/2014/main" id="{F017BDE7-4E0D-4760-B611-6E8850AE5E4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66700" y="14440346"/>
          <a:ext cx="5192366" cy="1556197"/>
        </a:xfrm>
        <a:prstGeom prst="rect">
          <a:avLst/>
        </a:prstGeom>
      </xdr:spPr>
    </xdr:pic>
    <xdr:clientData/>
  </xdr:twoCellAnchor>
  <xdr:twoCellAnchor editAs="oneCell">
    <xdr:from>
      <xdr:col>0</xdr:col>
      <xdr:colOff>243840</xdr:colOff>
      <xdr:row>79</xdr:row>
      <xdr:rowOff>26267</xdr:rowOff>
    </xdr:from>
    <xdr:to>
      <xdr:col>14</xdr:col>
      <xdr:colOff>224790</xdr:colOff>
      <xdr:row>88</xdr:row>
      <xdr:rowOff>1</xdr:rowOff>
    </xdr:to>
    <xdr:pic>
      <xdr:nvPicPr>
        <xdr:cNvPr id="14" name="Afbeelding 13">
          <a:extLst>
            <a:ext uri="{FF2B5EF4-FFF2-40B4-BE49-F238E27FC236}">
              <a16:creationId xmlns:a16="http://schemas.microsoft.com/office/drawing/2014/main" id="{777FC929-B77A-1632-D528-D7A1DC770AD6}"/>
            </a:ext>
          </a:extLst>
        </xdr:cNvPr>
        <xdr:cNvPicPr>
          <a:picLocks noChangeAspect="1"/>
        </xdr:cNvPicPr>
      </xdr:nvPicPr>
      <xdr:blipFill>
        <a:blip xmlns:r="http://schemas.openxmlformats.org/officeDocument/2006/relationships" r:embed="rId8"/>
        <a:stretch>
          <a:fillRect/>
        </a:stretch>
      </xdr:blipFill>
      <xdr:spPr>
        <a:xfrm>
          <a:off x="243840" y="11974427"/>
          <a:ext cx="8336280" cy="1482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302522" cy="312420"/>
    <xdr:pic>
      <xdr:nvPicPr>
        <xdr:cNvPr id="2" name="Afbeelding 1">
          <a:extLst>
            <a:ext uri="{FF2B5EF4-FFF2-40B4-BE49-F238E27FC236}">
              <a16:creationId xmlns:a16="http://schemas.microsoft.com/office/drawing/2014/main" id="{E2FA184F-FB75-4731-BF2F-C3F93C842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02522" cy="3124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Thijs01\Downloads\Begroting_DAEB_N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Giese01\AppData\Local\Microsoft\Windows\INetCache\Content.Outlook\EJ2CCOON\Begroting%20DAEB%20(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Personeel"/>
      <sheetName val="Budget"/>
      <sheetName val="hulpsheets"/>
    </sheetNames>
    <sheetDataSet>
      <sheetData sheetId="0"/>
      <sheetData sheetId="1"/>
      <sheetData sheetId="2"/>
      <sheetData sheetId="3">
        <row r="1">
          <cell r="A1" t="str">
            <v>NFU</v>
          </cell>
          <cell r="J1" t="str">
            <v>Implementatie</v>
          </cell>
        </row>
        <row r="2">
          <cell r="J2" t="str">
            <v>Open Access publicatie</v>
          </cell>
        </row>
        <row r="3">
          <cell r="J3" t="str">
            <v>FAIRness</v>
          </cell>
        </row>
        <row r="4">
          <cell r="J4" t="str">
            <v>Gegevensbeheer</v>
          </cell>
        </row>
        <row r="5">
          <cell r="J5" t="str">
            <v>Standardisatie (SNOMED, LOINC, etc.)</v>
          </cell>
        </row>
        <row r="6">
          <cell r="J6" t="str">
            <v>Benchfee</v>
          </cell>
        </row>
        <row r="7">
          <cell r="J7" t="str">
            <v xml:space="preserve">Uitbesteding </v>
          </cell>
        </row>
        <row r="8">
          <cell r="J8" t="str">
            <v>Advies</v>
          </cell>
        </row>
        <row r="9">
          <cell r="J9" t="str">
            <v>Overig, graag (onderaan) nader toelichten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Personeel"/>
      <sheetName val="Budget"/>
      <sheetName val="hulpsheets"/>
    </sheetNames>
    <sheetDataSet>
      <sheetData sheetId="0"/>
      <sheetData sheetId="1"/>
      <sheetData sheetId="2"/>
      <sheetData sheetId="3">
        <row r="1">
          <cell r="A1" t="str">
            <v>NFU</v>
          </cell>
        </row>
        <row r="2">
          <cell r="A2" t="str">
            <v>VSNU</v>
          </cell>
        </row>
        <row r="3">
          <cell r="A3" t="str">
            <v>Overig</v>
          </cell>
        </row>
        <row r="14">
          <cell r="A14" t="str">
            <v>Aantal maanden</v>
          </cell>
          <cell r="B14" t="str">
            <v>Promovendus</v>
          </cell>
          <cell r="C14" t="str">
            <v>Sr.wet. Medewerker</v>
          </cell>
          <cell r="D14" t="str">
            <v>NWP-MBO</v>
          </cell>
          <cell r="E14" t="str">
            <v>NWP-HBO</v>
          </cell>
          <cell r="F14" t="str">
            <v>NWP-Academisch</v>
          </cell>
          <cell r="H14" t="str">
            <v>Aantal maanden</v>
          </cell>
          <cell r="I14" t="str">
            <v>Promovendus</v>
          </cell>
          <cell r="J14" t="str">
            <v>PostDoc</v>
          </cell>
          <cell r="K14" t="str">
            <v>(Arts) onderzoeker</v>
          </cell>
          <cell r="L14" t="str">
            <v>NWP-MBO</v>
          </cell>
          <cell r="M14" t="str">
            <v>NWP-HBO</v>
          </cell>
          <cell r="N14" t="str">
            <v>NWP-Academisch</v>
          </cell>
        </row>
        <row r="15">
          <cell r="A15">
            <v>1</v>
          </cell>
          <cell r="B15">
            <v>4000</v>
          </cell>
          <cell r="C15">
            <v>6255</v>
          </cell>
          <cell r="D15">
            <v>4659</v>
          </cell>
          <cell r="E15">
            <v>5600</v>
          </cell>
          <cell r="F15">
            <v>6700</v>
          </cell>
          <cell r="H15">
            <v>1</v>
          </cell>
          <cell r="I15">
            <v>4039</v>
          </cell>
          <cell r="J15">
            <v>6799</v>
          </cell>
          <cell r="K15">
            <v>5674</v>
          </cell>
          <cell r="L15">
            <v>4713</v>
          </cell>
          <cell r="M15">
            <v>5674</v>
          </cell>
          <cell r="N15">
            <v>6799</v>
          </cell>
        </row>
        <row r="16">
          <cell r="A16">
            <v>2</v>
          </cell>
          <cell r="B16">
            <v>8000</v>
          </cell>
          <cell r="C16">
            <v>12510</v>
          </cell>
          <cell r="D16">
            <v>9317</v>
          </cell>
          <cell r="E16">
            <v>11200</v>
          </cell>
          <cell r="F16">
            <v>13399</v>
          </cell>
          <cell r="H16">
            <v>2</v>
          </cell>
          <cell r="I16">
            <v>8078</v>
          </cell>
          <cell r="J16">
            <v>13599</v>
          </cell>
          <cell r="K16">
            <v>11349</v>
          </cell>
          <cell r="L16">
            <v>9425</v>
          </cell>
          <cell r="M16">
            <v>11349</v>
          </cell>
          <cell r="N16">
            <v>13599</v>
          </cell>
        </row>
        <row r="17">
          <cell r="A17">
            <v>3</v>
          </cell>
          <cell r="B17">
            <v>12000</v>
          </cell>
          <cell r="C17">
            <v>18765</v>
          </cell>
          <cell r="D17">
            <v>13976</v>
          </cell>
          <cell r="E17">
            <v>16799</v>
          </cell>
          <cell r="F17">
            <v>20099</v>
          </cell>
          <cell r="H17">
            <v>3</v>
          </cell>
          <cell r="I17">
            <v>12118</v>
          </cell>
          <cell r="J17">
            <v>20398</v>
          </cell>
          <cell r="K17">
            <v>17023</v>
          </cell>
          <cell r="L17">
            <v>14138</v>
          </cell>
          <cell r="M17">
            <v>17023</v>
          </cell>
          <cell r="N17">
            <v>20398</v>
          </cell>
        </row>
        <row r="18">
          <cell r="A18">
            <v>4</v>
          </cell>
          <cell r="B18">
            <v>16000</v>
          </cell>
          <cell r="C18">
            <v>25020</v>
          </cell>
          <cell r="D18">
            <v>18634</v>
          </cell>
          <cell r="E18">
            <v>22399</v>
          </cell>
          <cell r="F18">
            <v>26798</v>
          </cell>
          <cell r="H18">
            <v>4</v>
          </cell>
          <cell r="I18">
            <v>16157</v>
          </cell>
          <cell r="J18">
            <v>27197</v>
          </cell>
          <cell r="K18">
            <v>22697</v>
          </cell>
          <cell r="L18">
            <v>18850</v>
          </cell>
          <cell r="M18">
            <v>22697</v>
          </cell>
          <cell r="N18">
            <v>27197</v>
          </cell>
        </row>
        <row r="19">
          <cell r="A19">
            <v>5</v>
          </cell>
          <cell r="B19">
            <v>20000</v>
          </cell>
          <cell r="C19">
            <v>31275</v>
          </cell>
          <cell r="D19">
            <v>23293</v>
          </cell>
          <cell r="E19">
            <v>27999</v>
          </cell>
          <cell r="F19">
            <v>33498</v>
          </cell>
          <cell r="H19">
            <v>5</v>
          </cell>
          <cell r="I19">
            <v>20196</v>
          </cell>
          <cell r="J19">
            <v>33997</v>
          </cell>
          <cell r="K19">
            <v>28371</v>
          </cell>
          <cell r="L19">
            <v>23563</v>
          </cell>
          <cell r="M19">
            <v>28371</v>
          </cell>
          <cell r="N19">
            <v>33997</v>
          </cell>
        </row>
        <row r="20">
          <cell r="A20">
            <v>6</v>
          </cell>
          <cell r="B20">
            <v>24001</v>
          </cell>
          <cell r="C20">
            <v>37530</v>
          </cell>
          <cell r="D20">
            <v>27952</v>
          </cell>
          <cell r="E20">
            <v>33599</v>
          </cell>
          <cell r="F20">
            <v>40197</v>
          </cell>
          <cell r="H20">
            <v>6</v>
          </cell>
          <cell r="I20">
            <v>24235</v>
          </cell>
          <cell r="J20">
            <v>40796</v>
          </cell>
          <cell r="K20">
            <v>34046</v>
          </cell>
          <cell r="L20">
            <v>28276</v>
          </cell>
          <cell r="M20">
            <v>34046</v>
          </cell>
          <cell r="N20">
            <v>40796</v>
          </cell>
        </row>
        <row r="21">
          <cell r="A21">
            <v>7</v>
          </cell>
          <cell r="B21">
            <v>28001</v>
          </cell>
          <cell r="C21">
            <v>43785</v>
          </cell>
          <cell r="D21">
            <v>32610</v>
          </cell>
          <cell r="E21">
            <v>39198</v>
          </cell>
          <cell r="F21">
            <v>46897</v>
          </cell>
          <cell r="H21">
            <v>7</v>
          </cell>
          <cell r="I21">
            <v>28274</v>
          </cell>
          <cell r="J21">
            <v>47595</v>
          </cell>
          <cell r="K21">
            <v>39720</v>
          </cell>
          <cell r="L21">
            <v>32988</v>
          </cell>
          <cell r="M21">
            <v>39720</v>
          </cell>
          <cell r="N21">
            <v>47595</v>
          </cell>
        </row>
        <row r="22">
          <cell r="A22">
            <v>8</v>
          </cell>
          <cell r="B22">
            <v>32001</v>
          </cell>
          <cell r="C22">
            <v>50040</v>
          </cell>
          <cell r="D22">
            <v>37269</v>
          </cell>
          <cell r="E22">
            <v>44798</v>
          </cell>
          <cell r="F22">
            <v>53596</v>
          </cell>
          <cell r="H22">
            <v>8</v>
          </cell>
          <cell r="I22">
            <v>32313</v>
          </cell>
          <cell r="J22">
            <v>54395</v>
          </cell>
          <cell r="K22">
            <v>45394</v>
          </cell>
          <cell r="L22">
            <v>37701</v>
          </cell>
          <cell r="M22">
            <v>45394</v>
          </cell>
          <cell r="N22">
            <v>54395</v>
          </cell>
        </row>
        <row r="23">
          <cell r="A23">
            <v>9</v>
          </cell>
          <cell r="B23">
            <v>36001</v>
          </cell>
          <cell r="C23">
            <v>56295</v>
          </cell>
          <cell r="D23">
            <v>41927</v>
          </cell>
          <cell r="E23">
            <v>50398</v>
          </cell>
          <cell r="F23">
            <v>60296</v>
          </cell>
          <cell r="H23">
            <v>9</v>
          </cell>
          <cell r="I23">
            <v>36353</v>
          </cell>
          <cell r="J23">
            <v>61194</v>
          </cell>
          <cell r="K23">
            <v>51068</v>
          </cell>
          <cell r="L23">
            <v>42413</v>
          </cell>
          <cell r="M23">
            <v>51068</v>
          </cell>
          <cell r="N23">
            <v>61194</v>
          </cell>
        </row>
        <row r="24">
          <cell r="A24">
            <v>10</v>
          </cell>
          <cell r="B24">
            <v>40001</v>
          </cell>
          <cell r="C24">
            <v>62550</v>
          </cell>
          <cell r="D24">
            <v>46586</v>
          </cell>
          <cell r="E24">
            <v>55998</v>
          </cell>
          <cell r="F24">
            <v>66995</v>
          </cell>
          <cell r="H24">
            <v>10</v>
          </cell>
          <cell r="I24">
            <v>40392</v>
          </cell>
          <cell r="J24">
            <v>67993</v>
          </cell>
          <cell r="K24">
            <v>56743</v>
          </cell>
          <cell r="L24">
            <v>47126</v>
          </cell>
          <cell r="M24">
            <v>56743</v>
          </cell>
          <cell r="N24">
            <v>67993</v>
          </cell>
        </row>
        <row r="25">
          <cell r="A25">
            <v>11</v>
          </cell>
          <cell r="B25">
            <v>44001</v>
          </cell>
          <cell r="C25">
            <v>68805</v>
          </cell>
          <cell r="D25">
            <v>51244</v>
          </cell>
          <cell r="E25">
            <v>61597</v>
          </cell>
          <cell r="F25">
            <v>73695</v>
          </cell>
          <cell r="H25">
            <v>11</v>
          </cell>
          <cell r="I25">
            <v>44431</v>
          </cell>
          <cell r="J25">
            <v>74793</v>
          </cell>
          <cell r="K25">
            <v>62417</v>
          </cell>
          <cell r="L25">
            <v>51838</v>
          </cell>
          <cell r="M25">
            <v>62417</v>
          </cell>
          <cell r="N25">
            <v>74793</v>
          </cell>
        </row>
        <row r="26">
          <cell r="A26">
            <v>12</v>
          </cell>
          <cell r="B26">
            <v>52001</v>
          </cell>
          <cell r="C26">
            <v>81315</v>
          </cell>
          <cell r="D26">
            <v>60562</v>
          </cell>
          <cell r="E26">
            <v>72797</v>
          </cell>
          <cell r="F26">
            <v>87093</v>
          </cell>
          <cell r="H26">
            <v>12</v>
          </cell>
          <cell r="I26">
            <v>52509</v>
          </cell>
          <cell r="J26">
            <v>88391</v>
          </cell>
          <cell r="K26">
            <v>73765</v>
          </cell>
          <cell r="L26">
            <v>61264</v>
          </cell>
          <cell r="M26">
            <v>73765</v>
          </cell>
          <cell r="N26">
            <v>88391</v>
          </cell>
        </row>
        <row r="27">
          <cell r="A27">
            <v>13</v>
          </cell>
          <cell r="B27">
            <v>57220</v>
          </cell>
          <cell r="C27">
            <v>88248</v>
          </cell>
          <cell r="D27">
            <v>65726</v>
          </cell>
          <cell r="E27">
            <v>79004</v>
          </cell>
          <cell r="F27">
            <v>94519</v>
          </cell>
          <cell r="H27">
            <v>13</v>
          </cell>
          <cell r="I27">
            <v>57780</v>
          </cell>
          <cell r="J27">
            <v>95916</v>
          </cell>
          <cell r="K27">
            <v>80045</v>
          </cell>
          <cell r="L27">
            <v>66479</v>
          </cell>
          <cell r="M27">
            <v>80045</v>
          </cell>
          <cell r="N27">
            <v>95916</v>
          </cell>
        </row>
        <row r="28">
          <cell r="A28">
            <v>14</v>
          </cell>
          <cell r="B28">
            <v>62438</v>
          </cell>
          <cell r="C28">
            <v>95181</v>
          </cell>
          <cell r="D28">
            <v>70889</v>
          </cell>
          <cell r="E28">
            <v>85211</v>
          </cell>
          <cell r="F28">
            <v>101945</v>
          </cell>
          <cell r="H28">
            <v>14</v>
          </cell>
          <cell r="I28">
            <v>63052</v>
          </cell>
          <cell r="J28">
            <v>103440</v>
          </cell>
          <cell r="K28">
            <v>86324</v>
          </cell>
          <cell r="L28">
            <v>71695</v>
          </cell>
          <cell r="M28">
            <v>86324</v>
          </cell>
          <cell r="N28">
            <v>103440</v>
          </cell>
        </row>
        <row r="29">
          <cell r="A29">
            <v>15</v>
          </cell>
          <cell r="B29">
            <v>67657</v>
          </cell>
          <cell r="C29">
            <v>102115</v>
          </cell>
          <cell r="D29">
            <v>76053</v>
          </cell>
          <cell r="E29">
            <v>91418</v>
          </cell>
          <cell r="F29">
            <v>109371</v>
          </cell>
          <cell r="H29">
            <v>15</v>
          </cell>
          <cell r="I29">
            <v>68323</v>
          </cell>
          <cell r="J29">
            <v>110965</v>
          </cell>
          <cell r="K29">
            <v>92604</v>
          </cell>
          <cell r="L29">
            <v>76910</v>
          </cell>
          <cell r="M29">
            <v>92604</v>
          </cell>
          <cell r="N29">
            <v>110965</v>
          </cell>
        </row>
        <row r="30">
          <cell r="A30">
            <v>16</v>
          </cell>
          <cell r="B30">
            <v>72875</v>
          </cell>
          <cell r="C30">
            <v>109048</v>
          </cell>
          <cell r="D30">
            <v>81216</v>
          </cell>
          <cell r="E30">
            <v>97624</v>
          </cell>
          <cell r="F30">
            <v>116796</v>
          </cell>
          <cell r="H30">
            <v>16</v>
          </cell>
          <cell r="I30">
            <v>73595</v>
          </cell>
          <cell r="J30">
            <v>118490</v>
          </cell>
          <cell r="K30">
            <v>98883</v>
          </cell>
          <cell r="L30">
            <v>82125</v>
          </cell>
          <cell r="M30">
            <v>98883</v>
          </cell>
          <cell r="N30">
            <v>118490</v>
          </cell>
        </row>
        <row r="31">
          <cell r="A31">
            <v>17</v>
          </cell>
          <cell r="B31">
            <v>78094</v>
          </cell>
          <cell r="C31">
            <v>115981</v>
          </cell>
          <cell r="D31">
            <v>86380</v>
          </cell>
          <cell r="E31">
            <v>103831</v>
          </cell>
          <cell r="F31">
            <v>124222</v>
          </cell>
          <cell r="H31">
            <v>17</v>
          </cell>
          <cell r="I31">
            <v>78866</v>
          </cell>
          <cell r="J31">
            <v>126014</v>
          </cell>
          <cell r="K31">
            <v>105163</v>
          </cell>
          <cell r="L31">
            <v>87340</v>
          </cell>
          <cell r="M31">
            <v>105163</v>
          </cell>
          <cell r="N31">
            <v>126014</v>
          </cell>
        </row>
        <row r="32">
          <cell r="A32">
            <v>18</v>
          </cell>
          <cell r="B32">
            <v>83312</v>
          </cell>
          <cell r="C32">
            <v>122914</v>
          </cell>
          <cell r="D32">
            <v>91544</v>
          </cell>
          <cell r="E32">
            <v>110038</v>
          </cell>
          <cell r="F32">
            <v>131648</v>
          </cell>
          <cell r="H32">
            <v>18</v>
          </cell>
          <cell r="I32">
            <v>84138</v>
          </cell>
          <cell r="J32">
            <v>133539</v>
          </cell>
          <cell r="K32">
            <v>111442</v>
          </cell>
          <cell r="L32">
            <v>92556</v>
          </cell>
          <cell r="M32">
            <v>111442</v>
          </cell>
          <cell r="N32">
            <v>133539</v>
          </cell>
        </row>
        <row r="33">
          <cell r="A33">
            <v>19</v>
          </cell>
          <cell r="B33">
            <v>88531</v>
          </cell>
          <cell r="C33">
            <v>129847</v>
          </cell>
          <cell r="D33">
            <v>96707</v>
          </cell>
          <cell r="E33">
            <v>116245</v>
          </cell>
          <cell r="F33">
            <v>139074</v>
          </cell>
          <cell r="H33">
            <v>19</v>
          </cell>
          <cell r="I33">
            <v>89409</v>
          </cell>
          <cell r="J33">
            <v>141064</v>
          </cell>
          <cell r="K33">
            <v>117722</v>
          </cell>
          <cell r="L33">
            <v>97771</v>
          </cell>
          <cell r="M33">
            <v>117722</v>
          </cell>
          <cell r="N33">
            <v>141064</v>
          </cell>
        </row>
        <row r="34">
          <cell r="A34">
            <v>20</v>
          </cell>
          <cell r="B34">
            <v>93749</v>
          </cell>
          <cell r="C34">
            <v>136780</v>
          </cell>
          <cell r="D34">
            <v>101871</v>
          </cell>
          <cell r="E34">
            <v>122452</v>
          </cell>
          <cell r="F34">
            <v>146500</v>
          </cell>
          <cell r="H34">
            <v>20</v>
          </cell>
          <cell r="I34">
            <v>94680</v>
          </cell>
          <cell r="J34">
            <v>148588</v>
          </cell>
          <cell r="K34">
            <v>124001</v>
          </cell>
          <cell r="L34">
            <v>102986</v>
          </cell>
          <cell r="M34">
            <v>124001</v>
          </cell>
          <cell r="N34">
            <v>148588</v>
          </cell>
        </row>
        <row r="35">
          <cell r="A35">
            <v>21</v>
          </cell>
          <cell r="B35">
            <v>98968</v>
          </cell>
          <cell r="C35">
            <v>143714</v>
          </cell>
          <cell r="D35">
            <v>107034</v>
          </cell>
          <cell r="E35">
            <v>128659</v>
          </cell>
          <cell r="F35">
            <v>153926</v>
          </cell>
          <cell r="H35">
            <v>21</v>
          </cell>
          <cell r="I35">
            <v>99952</v>
          </cell>
          <cell r="J35">
            <v>156113</v>
          </cell>
          <cell r="K35">
            <v>130281</v>
          </cell>
          <cell r="L35">
            <v>108201</v>
          </cell>
          <cell r="M35">
            <v>130281</v>
          </cell>
          <cell r="N35">
            <v>156113</v>
          </cell>
        </row>
        <row r="36">
          <cell r="A36">
            <v>22</v>
          </cell>
          <cell r="B36">
            <v>104186</v>
          </cell>
          <cell r="C36">
            <v>150647</v>
          </cell>
          <cell r="D36">
            <v>112198</v>
          </cell>
          <cell r="E36">
            <v>134865</v>
          </cell>
          <cell r="F36">
            <v>161351</v>
          </cell>
          <cell r="H36">
            <v>22</v>
          </cell>
          <cell r="I36">
            <v>105223</v>
          </cell>
          <cell r="J36">
            <v>163638</v>
          </cell>
          <cell r="K36">
            <v>136560</v>
          </cell>
          <cell r="L36">
            <v>113417</v>
          </cell>
          <cell r="M36">
            <v>136560</v>
          </cell>
          <cell r="N36">
            <v>163638</v>
          </cell>
        </row>
        <row r="37">
          <cell r="A37">
            <v>23</v>
          </cell>
          <cell r="B37">
            <v>109405</v>
          </cell>
          <cell r="C37">
            <v>157580</v>
          </cell>
          <cell r="D37">
            <v>117361</v>
          </cell>
          <cell r="E37">
            <v>141072</v>
          </cell>
          <cell r="F37">
            <v>168777</v>
          </cell>
          <cell r="H37">
            <v>23</v>
          </cell>
          <cell r="I37">
            <v>110495</v>
          </cell>
          <cell r="J37">
            <v>171162</v>
          </cell>
          <cell r="K37">
            <v>142840</v>
          </cell>
          <cell r="L37">
            <v>118632</v>
          </cell>
          <cell r="M37">
            <v>142840</v>
          </cell>
          <cell r="N37">
            <v>171162</v>
          </cell>
        </row>
        <row r="38">
          <cell r="A38">
            <v>24</v>
          </cell>
          <cell r="B38">
            <v>114623</v>
          </cell>
          <cell r="C38">
            <v>164513</v>
          </cell>
          <cell r="D38">
            <v>122525</v>
          </cell>
          <cell r="E38">
            <v>147279</v>
          </cell>
          <cell r="F38">
            <v>176203</v>
          </cell>
          <cell r="H38">
            <v>24</v>
          </cell>
          <cell r="I38">
            <v>115766</v>
          </cell>
          <cell r="J38">
            <v>178687</v>
          </cell>
          <cell r="K38">
            <v>149119</v>
          </cell>
          <cell r="L38">
            <v>123847</v>
          </cell>
          <cell r="M38">
            <v>149119</v>
          </cell>
          <cell r="N38">
            <v>178687</v>
          </cell>
        </row>
        <row r="39">
          <cell r="A39">
            <v>25</v>
          </cell>
          <cell r="B39">
            <v>120190</v>
          </cell>
          <cell r="C39">
            <v>171607</v>
          </cell>
          <cell r="D39">
            <v>127808</v>
          </cell>
          <cell r="E39">
            <v>153630</v>
          </cell>
          <cell r="F39">
            <v>183801</v>
          </cell>
          <cell r="H39">
            <v>25</v>
          </cell>
          <cell r="I39">
            <v>121386</v>
          </cell>
          <cell r="J39">
            <v>186374</v>
          </cell>
          <cell r="K39">
            <v>155534</v>
          </cell>
          <cell r="L39">
            <v>129175</v>
          </cell>
          <cell r="M39">
            <v>155534</v>
          </cell>
          <cell r="N39">
            <v>186374</v>
          </cell>
        </row>
        <row r="40">
          <cell r="A40">
            <v>26</v>
          </cell>
          <cell r="B40">
            <v>125756</v>
          </cell>
          <cell r="C40">
            <v>178700</v>
          </cell>
          <cell r="D40">
            <v>133092</v>
          </cell>
          <cell r="E40">
            <v>159980</v>
          </cell>
          <cell r="F40">
            <v>191399</v>
          </cell>
          <cell r="H40">
            <v>26</v>
          </cell>
          <cell r="I40">
            <v>127007</v>
          </cell>
          <cell r="J40">
            <v>194060</v>
          </cell>
          <cell r="K40">
            <v>161949</v>
          </cell>
          <cell r="L40">
            <v>134502</v>
          </cell>
          <cell r="M40">
            <v>161949</v>
          </cell>
          <cell r="N40">
            <v>194060</v>
          </cell>
        </row>
        <row r="41">
          <cell r="A41">
            <v>27</v>
          </cell>
          <cell r="B41">
            <v>131323</v>
          </cell>
          <cell r="C41">
            <v>185794</v>
          </cell>
          <cell r="D41">
            <v>138375</v>
          </cell>
          <cell r="E41">
            <v>166331</v>
          </cell>
          <cell r="F41">
            <v>198996</v>
          </cell>
          <cell r="H41">
            <v>27</v>
          </cell>
          <cell r="I41">
            <v>132627</v>
          </cell>
          <cell r="J41">
            <v>201747</v>
          </cell>
          <cell r="K41">
            <v>168363</v>
          </cell>
          <cell r="L41">
            <v>139830</v>
          </cell>
          <cell r="M41">
            <v>168363</v>
          </cell>
          <cell r="N41">
            <v>201747</v>
          </cell>
        </row>
        <row r="42">
          <cell r="A42">
            <v>28</v>
          </cell>
          <cell r="B42">
            <v>136890</v>
          </cell>
          <cell r="C42">
            <v>192888</v>
          </cell>
          <cell r="D42">
            <v>143658</v>
          </cell>
          <cell r="E42">
            <v>172681</v>
          </cell>
          <cell r="F42">
            <v>206594</v>
          </cell>
          <cell r="H42">
            <v>28</v>
          </cell>
          <cell r="I42">
            <v>138247</v>
          </cell>
          <cell r="J42">
            <v>209433</v>
          </cell>
          <cell r="K42">
            <v>174778</v>
          </cell>
          <cell r="L42">
            <v>145157</v>
          </cell>
          <cell r="M42">
            <v>174778</v>
          </cell>
          <cell r="N42">
            <v>209433</v>
          </cell>
        </row>
        <row r="43">
          <cell r="A43">
            <v>29</v>
          </cell>
          <cell r="B43">
            <v>142456</v>
          </cell>
          <cell r="C43">
            <v>199981</v>
          </cell>
          <cell r="D43">
            <v>148941</v>
          </cell>
          <cell r="E43">
            <v>179032</v>
          </cell>
          <cell r="F43">
            <v>214192</v>
          </cell>
          <cell r="H43">
            <v>29</v>
          </cell>
          <cell r="I43">
            <v>143867</v>
          </cell>
          <cell r="J43">
            <v>217120</v>
          </cell>
          <cell r="K43">
            <v>181193</v>
          </cell>
          <cell r="L43">
            <v>150485</v>
          </cell>
          <cell r="M43">
            <v>181193</v>
          </cell>
          <cell r="N43">
            <v>217120</v>
          </cell>
        </row>
        <row r="44">
          <cell r="A44">
            <v>30</v>
          </cell>
          <cell r="B44">
            <v>148023</v>
          </cell>
          <cell r="C44">
            <v>207075</v>
          </cell>
          <cell r="D44">
            <v>154225</v>
          </cell>
          <cell r="E44">
            <v>185383</v>
          </cell>
          <cell r="F44">
            <v>221790</v>
          </cell>
          <cell r="H44">
            <v>30</v>
          </cell>
          <cell r="I44">
            <v>149488</v>
          </cell>
          <cell r="J44">
            <v>224807</v>
          </cell>
          <cell r="K44">
            <v>187608</v>
          </cell>
          <cell r="L44">
            <v>155813</v>
          </cell>
          <cell r="M44">
            <v>187608</v>
          </cell>
          <cell r="N44">
            <v>224807</v>
          </cell>
        </row>
        <row r="45">
          <cell r="A45">
            <v>31</v>
          </cell>
          <cell r="B45">
            <v>153590</v>
          </cell>
          <cell r="C45">
            <v>214169</v>
          </cell>
          <cell r="D45">
            <v>159508</v>
          </cell>
          <cell r="E45">
            <v>191733</v>
          </cell>
          <cell r="F45">
            <v>229387</v>
          </cell>
          <cell r="H45">
            <v>31</v>
          </cell>
          <cell r="I45">
            <v>155108</v>
          </cell>
          <cell r="J45">
            <v>232493</v>
          </cell>
          <cell r="K45">
            <v>194022</v>
          </cell>
          <cell r="L45">
            <v>161140</v>
          </cell>
          <cell r="M45">
            <v>194022</v>
          </cell>
          <cell r="N45">
            <v>232493</v>
          </cell>
        </row>
        <row r="46">
          <cell r="A46">
            <v>32</v>
          </cell>
          <cell r="B46">
            <v>159156</v>
          </cell>
          <cell r="C46">
            <v>221262</v>
          </cell>
          <cell r="D46">
            <v>164791</v>
          </cell>
          <cell r="E46">
            <v>198084</v>
          </cell>
          <cell r="F46">
            <v>236985</v>
          </cell>
          <cell r="H46">
            <v>32</v>
          </cell>
          <cell r="I46">
            <v>160728</v>
          </cell>
          <cell r="J46">
            <v>240180</v>
          </cell>
          <cell r="K46">
            <v>200437</v>
          </cell>
          <cell r="L46">
            <v>166468</v>
          </cell>
          <cell r="M46">
            <v>200437</v>
          </cell>
          <cell r="N46">
            <v>240180</v>
          </cell>
        </row>
        <row r="47">
          <cell r="A47">
            <v>33</v>
          </cell>
          <cell r="B47">
            <v>164723</v>
          </cell>
          <cell r="C47">
            <v>228356</v>
          </cell>
          <cell r="D47">
            <v>170074</v>
          </cell>
          <cell r="E47">
            <v>204434</v>
          </cell>
          <cell r="F47">
            <v>244583</v>
          </cell>
          <cell r="H47">
            <v>33</v>
          </cell>
          <cell r="I47">
            <v>166348</v>
          </cell>
          <cell r="J47">
            <v>247866</v>
          </cell>
          <cell r="K47">
            <v>206852</v>
          </cell>
          <cell r="L47">
            <v>171795</v>
          </cell>
          <cell r="M47">
            <v>206852</v>
          </cell>
          <cell r="N47">
            <v>247866</v>
          </cell>
        </row>
        <row r="48">
          <cell r="A48">
            <v>34</v>
          </cell>
          <cell r="B48">
            <v>170290</v>
          </cell>
          <cell r="C48">
            <v>235450</v>
          </cell>
          <cell r="D48">
            <v>175358</v>
          </cell>
          <cell r="E48">
            <v>210785</v>
          </cell>
          <cell r="F48">
            <v>252181</v>
          </cell>
          <cell r="H48">
            <v>34</v>
          </cell>
          <cell r="I48">
            <v>171969</v>
          </cell>
          <cell r="J48">
            <v>255553</v>
          </cell>
          <cell r="K48">
            <v>213267</v>
          </cell>
          <cell r="L48">
            <v>177123</v>
          </cell>
          <cell r="M48">
            <v>213267</v>
          </cell>
          <cell r="N48">
            <v>255553</v>
          </cell>
        </row>
        <row r="49">
          <cell r="A49">
            <v>35</v>
          </cell>
          <cell r="B49">
            <v>175856</v>
          </cell>
          <cell r="C49">
            <v>242543</v>
          </cell>
          <cell r="D49">
            <v>180641</v>
          </cell>
          <cell r="E49">
            <v>217135</v>
          </cell>
          <cell r="F49">
            <v>259778</v>
          </cell>
          <cell r="H49">
            <v>35</v>
          </cell>
          <cell r="I49">
            <v>177589</v>
          </cell>
          <cell r="J49">
            <v>263239</v>
          </cell>
          <cell r="K49">
            <v>219681</v>
          </cell>
          <cell r="L49">
            <v>182450</v>
          </cell>
          <cell r="M49">
            <v>219681</v>
          </cell>
          <cell r="N49">
            <v>263239</v>
          </cell>
        </row>
        <row r="50">
          <cell r="A50">
            <v>36</v>
          </cell>
          <cell r="B50">
            <v>181423</v>
          </cell>
          <cell r="C50">
            <v>249637</v>
          </cell>
          <cell r="D50">
            <v>185924</v>
          </cell>
          <cell r="E50">
            <v>223486</v>
          </cell>
          <cell r="F50">
            <v>267376</v>
          </cell>
          <cell r="H50">
            <v>36</v>
          </cell>
          <cell r="I50">
            <v>183209</v>
          </cell>
          <cell r="J50">
            <v>270926</v>
          </cell>
          <cell r="K50">
            <v>226096</v>
          </cell>
          <cell r="L50">
            <v>187778</v>
          </cell>
          <cell r="M50">
            <v>226096</v>
          </cell>
          <cell r="N50">
            <v>270926</v>
          </cell>
        </row>
        <row r="51">
          <cell r="A51">
            <v>37</v>
          </cell>
          <cell r="B51">
            <v>187415</v>
          </cell>
          <cell r="C51">
            <v>256895</v>
          </cell>
          <cell r="D51">
            <v>191330</v>
          </cell>
          <cell r="E51">
            <v>229984</v>
          </cell>
          <cell r="F51">
            <v>275150</v>
          </cell>
          <cell r="H51">
            <v>37</v>
          </cell>
          <cell r="I51">
            <v>189246</v>
          </cell>
          <cell r="J51">
            <v>278778</v>
          </cell>
          <cell r="K51">
            <v>232649</v>
          </cell>
          <cell r="L51">
            <v>193220</v>
          </cell>
          <cell r="M51">
            <v>232649</v>
          </cell>
          <cell r="N51">
            <v>278778</v>
          </cell>
        </row>
        <row r="52">
          <cell r="A52">
            <v>38</v>
          </cell>
          <cell r="B52">
            <v>193407</v>
          </cell>
          <cell r="C52">
            <v>264153</v>
          </cell>
          <cell r="D52">
            <v>196735</v>
          </cell>
          <cell r="E52">
            <v>236481</v>
          </cell>
          <cell r="F52">
            <v>282923</v>
          </cell>
          <cell r="H52">
            <v>38</v>
          </cell>
          <cell r="I52">
            <v>195282</v>
          </cell>
          <cell r="J52">
            <v>286630</v>
          </cell>
          <cell r="K52">
            <v>239202</v>
          </cell>
          <cell r="L52">
            <v>198663</v>
          </cell>
          <cell r="M52">
            <v>239202</v>
          </cell>
          <cell r="N52">
            <v>286630</v>
          </cell>
        </row>
        <row r="53">
          <cell r="A53">
            <v>39</v>
          </cell>
          <cell r="B53">
            <v>199399</v>
          </cell>
          <cell r="C53">
            <v>271411</v>
          </cell>
          <cell r="D53">
            <v>202141</v>
          </cell>
          <cell r="E53">
            <v>242979</v>
          </cell>
          <cell r="F53">
            <v>290697</v>
          </cell>
          <cell r="H53">
            <v>39</v>
          </cell>
          <cell r="I53">
            <v>201319</v>
          </cell>
          <cell r="J53">
            <v>294483</v>
          </cell>
          <cell r="K53">
            <v>245755</v>
          </cell>
          <cell r="L53">
            <v>204105</v>
          </cell>
          <cell r="M53">
            <v>245755</v>
          </cell>
          <cell r="N53">
            <v>294483</v>
          </cell>
        </row>
        <row r="54">
          <cell r="A54">
            <v>40</v>
          </cell>
          <cell r="B54">
            <v>205391</v>
          </cell>
          <cell r="C54">
            <v>278668</v>
          </cell>
          <cell r="D54">
            <v>207546</v>
          </cell>
          <cell r="E54">
            <v>249476</v>
          </cell>
          <cell r="F54">
            <v>298471</v>
          </cell>
          <cell r="H54">
            <v>40</v>
          </cell>
          <cell r="I54">
            <v>207356</v>
          </cell>
          <cell r="J54">
            <v>302335</v>
          </cell>
          <cell r="K54">
            <v>252308</v>
          </cell>
          <cell r="L54">
            <v>209547</v>
          </cell>
          <cell r="M54">
            <v>252308</v>
          </cell>
          <cell r="N54">
            <v>302335</v>
          </cell>
        </row>
        <row r="55">
          <cell r="A55">
            <v>41</v>
          </cell>
          <cell r="B55">
            <v>211383</v>
          </cell>
          <cell r="C55">
            <v>285926</v>
          </cell>
          <cell r="D55">
            <v>212952</v>
          </cell>
          <cell r="E55">
            <v>255974</v>
          </cell>
          <cell r="F55">
            <v>306244</v>
          </cell>
          <cell r="H55">
            <v>41</v>
          </cell>
          <cell r="I55">
            <v>213392</v>
          </cell>
          <cell r="J55">
            <v>310187</v>
          </cell>
          <cell r="K55">
            <v>258861</v>
          </cell>
          <cell r="L55">
            <v>214989</v>
          </cell>
          <cell r="M55">
            <v>258861</v>
          </cell>
          <cell r="N55">
            <v>310187</v>
          </cell>
        </row>
        <row r="56">
          <cell r="A56">
            <v>42</v>
          </cell>
          <cell r="B56">
            <v>217376</v>
          </cell>
          <cell r="C56">
            <v>293184</v>
          </cell>
          <cell r="D56">
            <v>218357</v>
          </cell>
          <cell r="E56">
            <v>262472</v>
          </cell>
          <cell r="F56">
            <v>314018</v>
          </cell>
          <cell r="H56">
            <v>42</v>
          </cell>
          <cell r="I56">
            <v>219429</v>
          </cell>
          <cell r="J56">
            <v>318039</v>
          </cell>
          <cell r="K56">
            <v>265414</v>
          </cell>
          <cell r="L56">
            <v>220432</v>
          </cell>
          <cell r="M56">
            <v>265414</v>
          </cell>
          <cell r="N56">
            <v>318039</v>
          </cell>
        </row>
        <row r="57">
          <cell r="A57">
            <v>43</v>
          </cell>
          <cell r="B57">
            <v>223368</v>
          </cell>
          <cell r="C57">
            <v>300442</v>
          </cell>
          <cell r="D57">
            <v>223763</v>
          </cell>
          <cell r="E57">
            <v>268969</v>
          </cell>
          <cell r="F57">
            <v>321792</v>
          </cell>
          <cell r="H57">
            <v>43</v>
          </cell>
          <cell r="I57">
            <v>225466</v>
          </cell>
          <cell r="J57">
            <v>325891</v>
          </cell>
          <cell r="K57">
            <v>271966</v>
          </cell>
          <cell r="L57">
            <v>225874</v>
          </cell>
          <cell r="M57">
            <v>271966</v>
          </cell>
          <cell r="N57">
            <v>325891</v>
          </cell>
        </row>
        <row r="58">
          <cell r="A58">
            <v>44</v>
          </cell>
          <cell r="B58">
            <v>229360</v>
          </cell>
          <cell r="C58">
            <v>307700</v>
          </cell>
          <cell r="D58">
            <v>229168</v>
          </cell>
          <cell r="E58">
            <v>275467</v>
          </cell>
          <cell r="F58">
            <v>329565</v>
          </cell>
          <cell r="H58">
            <v>44</v>
          </cell>
          <cell r="I58">
            <v>231502</v>
          </cell>
          <cell r="J58">
            <v>333743</v>
          </cell>
          <cell r="K58">
            <v>278519</v>
          </cell>
          <cell r="L58">
            <v>231316</v>
          </cell>
          <cell r="M58">
            <v>278519</v>
          </cell>
          <cell r="N58">
            <v>333743</v>
          </cell>
        </row>
        <row r="59">
          <cell r="A59">
            <v>45</v>
          </cell>
          <cell r="B59">
            <v>235352</v>
          </cell>
          <cell r="C59">
            <v>314958</v>
          </cell>
          <cell r="D59">
            <v>234574</v>
          </cell>
          <cell r="E59">
            <v>281964</v>
          </cell>
          <cell r="F59">
            <v>337339</v>
          </cell>
          <cell r="H59">
            <v>45</v>
          </cell>
          <cell r="I59">
            <v>237539</v>
          </cell>
          <cell r="J59">
            <v>341596</v>
          </cell>
          <cell r="K59">
            <v>285072</v>
          </cell>
          <cell r="L59">
            <v>236758</v>
          </cell>
          <cell r="M59">
            <v>285072</v>
          </cell>
          <cell r="N59">
            <v>341496</v>
          </cell>
        </row>
        <row r="60">
          <cell r="A60">
            <v>46</v>
          </cell>
          <cell r="B60">
            <v>241344</v>
          </cell>
          <cell r="C60">
            <v>322215</v>
          </cell>
          <cell r="D60">
            <v>239979</v>
          </cell>
          <cell r="E60">
            <v>288462</v>
          </cell>
          <cell r="F60">
            <v>345113</v>
          </cell>
          <cell r="H60">
            <v>46</v>
          </cell>
          <cell r="I60">
            <v>243576</v>
          </cell>
          <cell r="J60">
            <v>349448</v>
          </cell>
          <cell r="K60">
            <v>291625</v>
          </cell>
          <cell r="L60">
            <v>242201</v>
          </cell>
          <cell r="M60">
            <v>291625</v>
          </cell>
          <cell r="N60">
            <v>349448</v>
          </cell>
        </row>
        <row r="61">
          <cell r="A61">
            <v>47</v>
          </cell>
          <cell r="B61">
            <v>247336</v>
          </cell>
          <cell r="C61">
            <v>329473</v>
          </cell>
          <cell r="D61">
            <v>245385</v>
          </cell>
          <cell r="E61">
            <v>294959</v>
          </cell>
          <cell r="F61">
            <v>352886</v>
          </cell>
          <cell r="H61">
            <v>47</v>
          </cell>
          <cell r="I61">
            <v>249612</v>
          </cell>
          <cell r="J61">
            <v>357300</v>
          </cell>
          <cell r="K61">
            <v>298178</v>
          </cell>
          <cell r="L61">
            <v>247643</v>
          </cell>
          <cell r="M61">
            <v>298178</v>
          </cell>
          <cell r="N61">
            <v>357300</v>
          </cell>
        </row>
        <row r="62">
          <cell r="A62">
            <v>48</v>
          </cell>
          <cell r="B62">
            <v>253328</v>
          </cell>
          <cell r="C62">
            <v>336731</v>
          </cell>
          <cell r="D62">
            <v>250790</v>
          </cell>
          <cell r="E62">
            <v>301457</v>
          </cell>
          <cell r="F62">
            <v>360660</v>
          </cell>
          <cell r="H62">
            <v>48</v>
          </cell>
          <cell r="I62">
            <v>255649</v>
          </cell>
          <cell r="J62">
            <v>365152</v>
          </cell>
          <cell r="K62">
            <v>304731</v>
          </cell>
          <cell r="L62">
            <v>253085</v>
          </cell>
          <cell r="M62">
            <v>304731</v>
          </cell>
          <cell r="N62">
            <v>365152</v>
          </cell>
        </row>
        <row r="63">
          <cell r="A63">
            <v>49</v>
          </cell>
          <cell r="B63">
            <v>259396</v>
          </cell>
          <cell r="C63">
            <v>344157</v>
          </cell>
          <cell r="D63">
            <v>256321</v>
          </cell>
          <cell r="E63">
            <v>308105</v>
          </cell>
          <cell r="F63">
            <v>368614</v>
          </cell>
          <cell r="H63">
            <v>49</v>
          </cell>
          <cell r="I63">
            <v>261753</v>
          </cell>
          <cell r="J63">
            <v>373173</v>
          </cell>
          <cell r="K63">
            <v>311425</v>
          </cell>
          <cell r="L63">
            <v>258645</v>
          </cell>
          <cell r="M63">
            <v>311425</v>
          </cell>
          <cell r="N63">
            <v>373173</v>
          </cell>
        </row>
        <row r="64">
          <cell r="A64">
            <v>50</v>
          </cell>
          <cell r="B64">
            <v>265464</v>
          </cell>
          <cell r="C64">
            <v>351583</v>
          </cell>
          <cell r="D64">
            <v>261851</v>
          </cell>
          <cell r="E64">
            <v>314753</v>
          </cell>
          <cell r="F64">
            <v>376567</v>
          </cell>
          <cell r="H64">
            <v>50</v>
          </cell>
          <cell r="I64">
            <v>267857</v>
          </cell>
          <cell r="J64">
            <v>381195</v>
          </cell>
          <cell r="K64">
            <v>318119</v>
          </cell>
          <cell r="L64">
            <v>264204</v>
          </cell>
          <cell r="M64">
            <v>318119</v>
          </cell>
          <cell r="N64">
            <v>381195</v>
          </cell>
        </row>
        <row r="65">
          <cell r="A65">
            <v>51</v>
          </cell>
          <cell r="B65">
            <v>271532</v>
          </cell>
          <cell r="C65">
            <v>359009</v>
          </cell>
          <cell r="D65">
            <v>267382</v>
          </cell>
          <cell r="E65">
            <v>321401</v>
          </cell>
          <cell r="F65">
            <v>384521</v>
          </cell>
          <cell r="H65">
            <v>51</v>
          </cell>
          <cell r="I65">
            <v>273960</v>
          </cell>
          <cell r="J65">
            <v>389216</v>
          </cell>
          <cell r="K65">
            <v>324813</v>
          </cell>
          <cell r="L65">
            <v>269764</v>
          </cell>
          <cell r="M65">
            <v>324813</v>
          </cell>
          <cell r="N65">
            <v>389216</v>
          </cell>
        </row>
        <row r="66">
          <cell r="A66">
            <v>52</v>
          </cell>
          <cell r="B66">
            <v>277600</v>
          </cell>
          <cell r="C66">
            <v>366434</v>
          </cell>
          <cell r="D66">
            <v>272913</v>
          </cell>
          <cell r="E66">
            <v>328049</v>
          </cell>
          <cell r="F66">
            <v>392474</v>
          </cell>
          <cell r="H66">
            <v>52</v>
          </cell>
          <cell r="I66">
            <v>280064</v>
          </cell>
          <cell r="J66">
            <v>397237</v>
          </cell>
          <cell r="K66">
            <v>331507</v>
          </cell>
          <cell r="L66">
            <v>275323</v>
          </cell>
          <cell r="M66">
            <v>331507</v>
          </cell>
          <cell r="N66">
            <v>397237</v>
          </cell>
        </row>
        <row r="67">
          <cell r="A67">
            <v>53</v>
          </cell>
          <cell r="B67">
            <v>283668</v>
          </cell>
          <cell r="C67">
            <v>373860</v>
          </cell>
          <cell r="D67">
            <v>278443</v>
          </cell>
          <cell r="E67">
            <v>334697</v>
          </cell>
          <cell r="F67">
            <v>400428</v>
          </cell>
          <cell r="H67">
            <v>53</v>
          </cell>
          <cell r="I67">
            <v>286168</v>
          </cell>
          <cell r="J67">
            <v>405258</v>
          </cell>
          <cell r="K67">
            <v>338201</v>
          </cell>
          <cell r="L67">
            <v>280883</v>
          </cell>
          <cell r="M67">
            <v>338201</v>
          </cell>
          <cell r="N67">
            <v>405258</v>
          </cell>
        </row>
        <row r="68">
          <cell r="A68">
            <v>54</v>
          </cell>
          <cell r="B68">
            <v>289736</v>
          </cell>
          <cell r="C68">
            <v>381286</v>
          </cell>
          <cell r="D68">
            <v>283974</v>
          </cell>
          <cell r="E68">
            <v>341345</v>
          </cell>
          <cell r="F68">
            <v>408381</v>
          </cell>
          <cell r="H68">
            <v>54</v>
          </cell>
          <cell r="I68">
            <v>292272</v>
          </cell>
          <cell r="J68">
            <v>413280</v>
          </cell>
          <cell r="K68">
            <v>344895</v>
          </cell>
          <cell r="L68">
            <v>286442</v>
          </cell>
          <cell r="M68">
            <v>344895</v>
          </cell>
          <cell r="N68">
            <v>413280</v>
          </cell>
        </row>
        <row r="69">
          <cell r="A69">
            <v>55</v>
          </cell>
          <cell r="B69">
            <v>295803</v>
          </cell>
          <cell r="C69">
            <v>388712</v>
          </cell>
          <cell r="D69">
            <v>289505</v>
          </cell>
          <cell r="E69">
            <v>347993</v>
          </cell>
          <cell r="F69">
            <v>416335</v>
          </cell>
          <cell r="H69">
            <v>55</v>
          </cell>
          <cell r="I69">
            <v>298375</v>
          </cell>
          <cell r="J69">
            <v>421301</v>
          </cell>
          <cell r="K69">
            <v>351589</v>
          </cell>
          <cell r="L69">
            <v>292002</v>
          </cell>
          <cell r="M69">
            <v>351589</v>
          </cell>
          <cell r="N69">
            <v>421301</v>
          </cell>
        </row>
        <row r="70">
          <cell r="A70">
            <v>56</v>
          </cell>
          <cell r="B70">
            <v>301871</v>
          </cell>
          <cell r="C70">
            <v>396138</v>
          </cell>
          <cell r="D70">
            <v>295035</v>
          </cell>
          <cell r="E70">
            <v>354641</v>
          </cell>
          <cell r="F70">
            <v>424288</v>
          </cell>
          <cell r="H70">
            <v>56</v>
          </cell>
          <cell r="I70">
            <v>304479</v>
          </cell>
          <cell r="J70">
            <v>429322</v>
          </cell>
          <cell r="K70">
            <v>358283</v>
          </cell>
          <cell r="L70">
            <v>297561</v>
          </cell>
          <cell r="M70">
            <v>358283</v>
          </cell>
          <cell r="N70">
            <v>429322</v>
          </cell>
        </row>
        <row r="71">
          <cell r="A71">
            <v>57</v>
          </cell>
          <cell r="B71">
            <v>307939</v>
          </cell>
          <cell r="C71">
            <v>403564</v>
          </cell>
          <cell r="D71">
            <v>300566</v>
          </cell>
          <cell r="E71">
            <v>361289</v>
          </cell>
          <cell r="F71">
            <v>432242</v>
          </cell>
          <cell r="H71">
            <v>57</v>
          </cell>
          <cell r="I71">
            <v>310583</v>
          </cell>
          <cell r="J71">
            <v>437343</v>
          </cell>
          <cell r="K71">
            <v>364977</v>
          </cell>
          <cell r="L71">
            <v>303121</v>
          </cell>
          <cell r="M71">
            <v>364977</v>
          </cell>
          <cell r="N71">
            <v>437343</v>
          </cell>
        </row>
        <row r="72">
          <cell r="A72">
            <v>58</v>
          </cell>
          <cell r="B72">
            <v>314007</v>
          </cell>
          <cell r="C72">
            <v>410989</v>
          </cell>
          <cell r="D72">
            <v>306097</v>
          </cell>
          <cell r="E72">
            <v>367937</v>
          </cell>
          <cell r="F72">
            <v>440195</v>
          </cell>
          <cell r="H72">
            <v>58</v>
          </cell>
          <cell r="I72">
            <v>316687</v>
          </cell>
          <cell r="J72">
            <v>445365</v>
          </cell>
          <cell r="K72">
            <v>371671</v>
          </cell>
          <cell r="L72">
            <v>308680</v>
          </cell>
          <cell r="M72">
            <v>371671</v>
          </cell>
          <cell r="N72">
            <v>445365</v>
          </cell>
        </row>
        <row r="73">
          <cell r="A73">
            <v>59</v>
          </cell>
          <cell r="B73">
            <v>320075</v>
          </cell>
          <cell r="C73">
            <v>418415</v>
          </cell>
          <cell r="D73">
            <v>311627</v>
          </cell>
          <cell r="E73">
            <v>374585</v>
          </cell>
          <cell r="F73">
            <v>448149</v>
          </cell>
          <cell r="H73">
            <v>59</v>
          </cell>
          <cell r="I73">
            <v>322790</v>
          </cell>
          <cell r="J73">
            <v>453386</v>
          </cell>
          <cell r="K73">
            <v>378365</v>
          </cell>
          <cell r="L73">
            <v>314240</v>
          </cell>
          <cell r="M73">
            <v>378365</v>
          </cell>
          <cell r="N73">
            <v>453386</v>
          </cell>
        </row>
        <row r="74">
          <cell r="A74">
            <v>60</v>
          </cell>
          <cell r="B74">
            <v>326143</v>
          </cell>
          <cell r="C74">
            <v>425841</v>
          </cell>
          <cell r="D74">
            <v>317158</v>
          </cell>
          <cell r="E74">
            <v>381233</v>
          </cell>
          <cell r="F74">
            <v>456102</v>
          </cell>
          <cell r="H74">
            <v>60</v>
          </cell>
          <cell r="I74">
            <v>328894</v>
          </cell>
          <cell r="J74">
            <v>461407</v>
          </cell>
          <cell r="K74">
            <v>385059</v>
          </cell>
          <cell r="L74">
            <v>319799</v>
          </cell>
          <cell r="M74">
            <v>385059</v>
          </cell>
          <cell r="N74">
            <v>461407</v>
          </cell>
        </row>
        <row r="75">
          <cell r="A75">
            <v>61</v>
          </cell>
          <cell r="B75">
            <v>332351</v>
          </cell>
          <cell r="C75">
            <v>433439</v>
          </cell>
          <cell r="D75">
            <v>322817</v>
          </cell>
          <cell r="E75">
            <v>388035</v>
          </cell>
          <cell r="F75">
            <v>464240</v>
          </cell>
          <cell r="H75">
            <v>61</v>
          </cell>
          <cell r="I75">
            <v>335129</v>
          </cell>
          <cell r="J75">
            <v>469601</v>
          </cell>
          <cell r="K75">
            <v>391897</v>
          </cell>
          <cell r="L75">
            <v>325478</v>
          </cell>
          <cell r="M75">
            <v>391897</v>
          </cell>
          <cell r="N75">
            <v>469601</v>
          </cell>
        </row>
        <row r="76">
          <cell r="A76">
            <v>62</v>
          </cell>
          <cell r="B76">
            <v>338560</v>
          </cell>
          <cell r="C76">
            <v>441036</v>
          </cell>
          <cell r="D76">
            <v>328475</v>
          </cell>
          <cell r="E76">
            <v>394837</v>
          </cell>
          <cell r="F76">
            <v>472377</v>
          </cell>
          <cell r="H76">
            <v>62</v>
          </cell>
          <cell r="I76">
            <v>341365</v>
          </cell>
          <cell r="J76">
            <v>477795</v>
          </cell>
          <cell r="K76">
            <v>398735</v>
          </cell>
          <cell r="L76">
            <v>331158</v>
          </cell>
          <cell r="M76">
            <v>398735</v>
          </cell>
          <cell r="N76">
            <v>477795</v>
          </cell>
        </row>
        <row r="77">
          <cell r="A77">
            <v>63</v>
          </cell>
          <cell r="B77">
            <v>344768</v>
          </cell>
          <cell r="C77">
            <v>448634</v>
          </cell>
          <cell r="D77">
            <v>334134</v>
          </cell>
          <cell r="E77">
            <v>401638</v>
          </cell>
          <cell r="F77">
            <v>480515</v>
          </cell>
          <cell r="H77">
            <v>63</v>
          </cell>
          <cell r="I77">
            <v>347600</v>
          </cell>
          <cell r="J77">
            <v>485989</v>
          </cell>
          <cell r="K77">
            <v>405573</v>
          </cell>
          <cell r="L77">
            <v>336837</v>
          </cell>
          <cell r="M77">
            <v>405573</v>
          </cell>
          <cell r="N77">
            <v>485989</v>
          </cell>
        </row>
        <row r="78">
          <cell r="A78">
            <v>64</v>
          </cell>
          <cell r="B78">
            <v>350976</v>
          </cell>
          <cell r="C78">
            <v>456232</v>
          </cell>
          <cell r="D78">
            <v>339792</v>
          </cell>
          <cell r="E78">
            <v>408440</v>
          </cell>
          <cell r="F78">
            <v>488653</v>
          </cell>
          <cell r="H78">
            <v>64</v>
          </cell>
          <cell r="I78">
            <v>353835</v>
          </cell>
          <cell r="J78">
            <v>494183</v>
          </cell>
          <cell r="K78">
            <v>412411</v>
          </cell>
          <cell r="L78">
            <v>342516</v>
          </cell>
          <cell r="M78">
            <v>412411</v>
          </cell>
          <cell r="N78">
            <v>494183</v>
          </cell>
        </row>
        <row r="79">
          <cell r="A79">
            <v>65</v>
          </cell>
          <cell r="B79">
            <v>357185</v>
          </cell>
          <cell r="C79">
            <v>463829</v>
          </cell>
          <cell r="D79">
            <v>345451</v>
          </cell>
          <cell r="E79">
            <v>415242</v>
          </cell>
          <cell r="F79">
            <v>496790</v>
          </cell>
          <cell r="H79">
            <v>65</v>
          </cell>
          <cell r="I79">
            <v>360070</v>
          </cell>
          <cell r="J79">
            <v>502377</v>
          </cell>
          <cell r="K79">
            <v>419249</v>
          </cell>
          <cell r="L79">
            <v>348195</v>
          </cell>
          <cell r="M79">
            <v>419249</v>
          </cell>
          <cell r="N79">
            <v>502377</v>
          </cell>
        </row>
        <row r="80">
          <cell r="A80">
            <v>66</v>
          </cell>
          <cell r="B80">
            <v>363393</v>
          </cell>
          <cell r="C80">
            <v>471427</v>
          </cell>
          <cell r="D80">
            <v>351110</v>
          </cell>
          <cell r="E80">
            <v>422044</v>
          </cell>
          <cell r="F80">
            <v>504928</v>
          </cell>
          <cell r="H80">
            <v>66</v>
          </cell>
          <cell r="I80">
            <v>366306</v>
          </cell>
          <cell r="J80">
            <v>510571</v>
          </cell>
          <cell r="K80">
            <v>426088</v>
          </cell>
          <cell r="L80">
            <v>353875</v>
          </cell>
          <cell r="M80">
            <v>426088</v>
          </cell>
          <cell r="N80">
            <v>510571</v>
          </cell>
        </row>
        <row r="81">
          <cell r="A81">
            <v>67</v>
          </cell>
          <cell r="B81">
            <v>369601</v>
          </cell>
          <cell r="C81">
            <v>479025</v>
          </cell>
          <cell r="D81">
            <v>356768</v>
          </cell>
          <cell r="E81">
            <v>428845</v>
          </cell>
          <cell r="F81">
            <v>513066</v>
          </cell>
          <cell r="H81">
            <v>67</v>
          </cell>
          <cell r="I81">
            <v>372541</v>
          </cell>
          <cell r="J81">
            <v>518764</v>
          </cell>
          <cell r="K81">
            <v>432926</v>
          </cell>
          <cell r="L81">
            <v>359554</v>
          </cell>
          <cell r="M81">
            <v>432926</v>
          </cell>
          <cell r="N81">
            <v>518764</v>
          </cell>
        </row>
        <row r="82">
          <cell r="A82">
            <v>68</v>
          </cell>
          <cell r="B82">
            <v>375810</v>
          </cell>
          <cell r="C82">
            <v>486622</v>
          </cell>
          <cell r="D82">
            <v>362427</v>
          </cell>
          <cell r="E82">
            <v>435647</v>
          </cell>
          <cell r="F82">
            <v>521203</v>
          </cell>
          <cell r="H82">
            <v>68</v>
          </cell>
          <cell r="I82">
            <v>378776</v>
          </cell>
          <cell r="J82">
            <v>526958</v>
          </cell>
          <cell r="K82">
            <v>439764</v>
          </cell>
          <cell r="L82">
            <v>365233</v>
          </cell>
          <cell r="M82">
            <v>439764</v>
          </cell>
          <cell r="N82">
            <v>526958</v>
          </cell>
        </row>
        <row r="83">
          <cell r="A83">
            <v>69</v>
          </cell>
          <cell r="B83">
            <v>382018</v>
          </cell>
          <cell r="C83">
            <v>494220</v>
          </cell>
          <cell r="D83">
            <v>368085</v>
          </cell>
          <cell r="E83">
            <v>442449</v>
          </cell>
          <cell r="F83">
            <v>529341</v>
          </cell>
          <cell r="H83">
            <v>69</v>
          </cell>
          <cell r="I83">
            <v>385011</v>
          </cell>
          <cell r="J83">
            <v>535152</v>
          </cell>
          <cell r="K83">
            <v>446602</v>
          </cell>
          <cell r="L83">
            <v>370912</v>
          </cell>
          <cell r="M83">
            <v>446602</v>
          </cell>
          <cell r="N83">
            <v>535152</v>
          </cell>
        </row>
        <row r="84">
          <cell r="A84">
            <v>70</v>
          </cell>
          <cell r="B84">
            <v>388226</v>
          </cell>
          <cell r="C84">
            <v>501818</v>
          </cell>
          <cell r="D84">
            <v>373744</v>
          </cell>
          <cell r="E84">
            <v>449251</v>
          </cell>
          <cell r="F84">
            <v>537479</v>
          </cell>
          <cell r="H84">
            <v>70</v>
          </cell>
          <cell r="I84">
            <v>391247</v>
          </cell>
          <cell r="J84">
            <v>543346</v>
          </cell>
          <cell r="K84">
            <v>453440</v>
          </cell>
          <cell r="L84">
            <v>376592</v>
          </cell>
          <cell r="M84">
            <v>453440</v>
          </cell>
          <cell r="N84">
            <v>543346</v>
          </cell>
        </row>
        <row r="85">
          <cell r="A85">
            <v>71</v>
          </cell>
          <cell r="B85">
            <v>394435</v>
          </cell>
          <cell r="C85">
            <v>509415</v>
          </cell>
          <cell r="D85">
            <v>379402</v>
          </cell>
          <cell r="E85">
            <v>456052</v>
          </cell>
          <cell r="F85">
            <v>545616</v>
          </cell>
          <cell r="H85">
            <v>71</v>
          </cell>
          <cell r="I85">
            <v>397482</v>
          </cell>
          <cell r="J85">
            <v>551540</v>
          </cell>
          <cell r="K85">
            <v>460278</v>
          </cell>
          <cell r="L85">
            <v>382271</v>
          </cell>
          <cell r="M85">
            <v>460278</v>
          </cell>
          <cell r="N85">
            <v>551540</v>
          </cell>
        </row>
        <row r="86">
          <cell r="A86">
            <v>72</v>
          </cell>
          <cell r="B86">
            <v>400643</v>
          </cell>
          <cell r="C86">
            <v>517013</v>
          </cell>
          <cell r="D86">
            <v>385061</v>
          </cell>
          <cell r="E86">
            <v>462854</v>
          </cell>
          <cell r="F86">
            <v>553754</v>
          </cell>
          <cell r="H86">
            <v>72</v>
          </cell>
          <cell r="I86">
            <v>403717</v>
          </cell>
          <cell r="J86">
            <v>559734</v>
          </cell>
          <cell r="K86">
            <v>467116</v>
          </cell>
          <cell r="L86">
            <v>387950</v>
          </cell>
          <cell r="M86">
            <v>467116</v>
          </cell>
          <cell r="N86">
            <v>559743</v>
          </cell>
        </row>
        <row r="87">
          <cell r="A87">
            <v>73</v>
          </cell>
          <cell r="B87">
            <v>406995</v>
          </cell>
          <cell r="C87">
            <v>524787</v>
          </cell>
          <cell r="D87">
            <v>390851</v>
          </cell>
          <cell r="E87">
            <v>469813</v>
          </cell>
          <cell r="F87">
            <v>562080</v>
          </cell>
          <cell r="H87">
            <v>73</v>
          </cell>
          <cell r="I87">
            <v>410086</v>
          </cell>
          <cell r="J87">
            <v>568104</v>
          </cell>
          <cell r="K87">
            <v>474101</v>
          </cell>
          <cell r="L87">
            <v>393751</v>
          </cell>
          <cell r="M87">
            <v>474101</v>
          </cell>
          <cell r="N87">
            <v>568104</v>
          </cell>
        </row>
        <row r="88">
          <cell r="A88">
            <v>74</v>
          </cell>
          <cell r="B88">
            <v>413347</v>
          </cell>
          <cell r="C88">
            <v>532560</v>
          </cell>
          <cell r="D88">
            <v>396640</v>
          </cell>
          <cell r="E88">
            <v>476773</v>
          </cell>
          <cell r="F88">
            <v>570406</v>
          </cell>
          <cell r="H88">
            <v>74</v>
          </cell>
          <cell r="I88">
            <v>416456</v>
          </cell>
          <cell r="J88">
            <v>576475</v>
          </cell>
          <cell r="K88">
            <v>481087</v>
          </cell>
          <cell r="L88">
            <v>399553</v>
          </cell>
          <cell r="M88">
            <v>481087</v>
          </cell>
          <cell r="N88">
            <v>576475</v>
          </cell>
        </row>
        <row r="89">
          <cell r="A89">
            <v>75</v>
          </cell>
          <cell r="B89">
            <v>419699</v>
          </cell>
          <cell r="C89">
            <v>540334</v>
          </cell>
          <cell r="D89">
            <v>402430</v>
          </cell>
          <cell r="E89">
            <v>483732</v>
          </cell>
          <cell r="F89">
            <v>578732</v>
          </cell>
          <cell r="H89">
            <v>75</v>
          </cell>
          <cell r="I89">
            <v>422825</v>
          </cell>
          <cell r="J89">
            <v>584845</v>
          </cell>
          <cell r="K89">
            <v>488072</v>
          </cell>
          <cell r="L89">
            <v>405354</v>
          </cell>
          <cell r="M89">
            <v>488072</v>
          </cell>
          <cell r="N89">
            <v>584845</v>
          </cell>
        </row>
        <row r="90">
          <cell r="A90">
            <v>76</v>
          </cell>
          <cell r="B90">
            <v>426051</v>
          </cell>
          <cell r="C90">
            <v>548107</v>
          </cell>
          <cell r="D90">
            <v>408219</v>
          </cell>
          <cell r="E90">
            <v>490691</v>
          </cell>
          <cell r="F90">
            <v>587057</v>
          </cell>
          <cell r="H90">
            <v>76</v>
          </cell>
          <cell r="I90">
            <v>429195</v>
          </cell>
          <cell r="J90">
            <v>593215</v>
          </cell>
          <cell r="K90">
            <v>495057</v>
          </cell>
          <cell r="L90">
            <v>411156</v>
          </cell>
          <cell r="M90">
            <v>495057</v>
          </cell>
          <cell r="N90">
            <v>593215</v>
          </cell>
        </row>
        <row r="91">
          <cell r="A91">
            <v>77</v>
          </cell>
          <cell r="B91">
            <v>432403</v>
          </cell>
          <cell r="C91">
            <v>555881</v>
          </cell>
          <cell r="D91">
            <v>414009</v>
          </cell>
          <cell r="E91">
            <v>497650</v>
          </cell>
          <cell r="F91">
            <v>595383</v>
          </cell>
          <cell r="H91">
            <v>77</v>
          </cell>
          <cell r="I91">
            <v>435564</v>
          </cell>
          <cell r="J91">
            <v>601586</v>
          </cell>
          <cell r="K91">
            <v>502043</v>
          </cell>
          <cell r="L91">
            <v>416957</v>
          </cell>
          <cell r="M91">
            <v>502043</v>
          </cell>
          <cell r="N91">
            <v>601586</v>
          </cell>
        </row>
        <row r="92">
          <cell r="A92">
            <v>78</v>
          </cell>
          <cell r="B92">
            <v>438755</v>
          </cell>
          <cell r="C92">
            <v>563654</v>
          </cell>
          <cell r="D92">
            <v>419798</v>
          </cell>
          <cell r="E92">
            <v>504610</v>
          </cell>
          <cell r="F92">
            <v>603709</v>
          </cell>
          <cell r="H92">
            <v>78</v>
          </cell>
          <cell r="I92">
            <v>441934</v>
          </cell>
          <cell r="J92">
            <v>609956</v>
          </cell>
          <cell r="K92">
            <v>509028</v>
          </cell>
          <cell r="L92">
            <v>422759</v>
          </cell>
          <cell r="M92">
            <v>509028</v>
          </cell>
          <cell r="N92">
            <v>609956</v>
          </cell>
        </row>
        <row r="93">
          <cell r="A93">
            <v>79</v>
          </cell>
          <cell r="B93">
            <v>445107</v>
          </cell>
          <cell r="C93">
            <v>571428</v>
          </cell>
          <cell r="D93">
            <v>425588</v>
          </cell>
          <cell r="E93">
            <v>511569</v>
          </cell>
          <cell r="F93">
            <v>612035</v>
          </cell>
          <cell r="H93">
            <v>79</v>
          </cell>
          <cell r="I93">
            <v>448303</v>
          </cell>
          <cell r="J93">
            <v>618326</v>
          </cell>
          <cell r="K93">
            <v>516013</v>
          </cell>
          <cell r="L93">
            <v>428560</v>
          </cell>
          <cell r="M93">
            <v>516013</v>
          </cell>
          <cell r="N93">
            <v>618326</v>
          </cell>
        </row>
        <row r="94">
          <cell r="A94">
            <v>80</v>
          </cell>
          <cell r="B94">
            <v>451459</v>
          </cell>
          <cell r="C94">
            <v>579201</v>
          </cell>
          <cell r="D94">
            <v>431377</v>
          </cell>
          <cell r="E94">
            <v>518528</v>
          </cell>
          <cell r="F94">
            <v>620361</v>
          </cell>
          <cell r="H94">
            <v>80</v>
          </cell>
          <cell r="I94">
            <v>454672</v>
          </cell>
          <cell r="J94">
            <v>626697</v>
          </cell>
          <cell r="K94">
            <v>522999</v>
          </cell>
          <cell r="L94">
            <v>434361</v>
          </cell>
          <cell r="M94">
            <v>522999</v>
          </cell>
          <cell r="N94">
            <v>626697</v>
          </cell>
        </row>
        <row r="95">
          <cell r="A95">
            <v>81</v>
          </cell>
          <cell r="B95">
            <v>457811</v>
          </cell>
          <cell r="C95">
            <v>586975</v>
          </cell>
          <cell r="D95">
            <v>437167</v>
          </cell>
          <cell r="E95">
            <v>525487</v>
          </cell>
          <cell r="F95">
            <v>628687</v>
          </cell>
          <cell r="H95">
            <v>81</v>
          </cell>
          <cell r="I95">
            <v>461042</v>
          </cell>
          <cell r="J95">
            <v>635067</v>
          </cell>
          <cell r="K95">
            <v>529984</v>
          </cell>
          <cell r="L95">
            <v>440163</v>
          </cell>
          <cell r="M95">
            <v>529984</v>
          </cell>
          <cell r="N95">
            <v>635067</v>
          </cell>
        </row>
        <row r="96">
          <cell r="A96">
            <v>82</v>
          </cell>
          <cell r="B96">
            <v>464163</v>
          </cell>
          <cell r="C96">
            <v>594748</v>
          </cell>
          <cell r="D96">
            <v>442956</v>
          </cell>
          <cell r="E96">
            <v>532447</v>
          </cell>
          <cell r="F96">
            <v>637012</v>
          </cell>
          <cell r="H96">
            <v>82</v>
          </cell>
          <cell r="I96">
            <v>467411</v>
          </cell>
          <cell r="J96">
            <v>643437</v>
          </cell>
          <cell r="K96">
            <v>536969</v>
          </cell>
          <cell r="L96">
            <v>445964</v>
          </cell>
          <cell r="M96">
            <v>536969</v>
          </cell>
          <cell r="N96">
            <v>643437</v>
          </cell>
        </row>
        <row r="97">
          <cell r="A97">
            <v>83</v>
          </cell>
          <cell r="B97">
            <v>470515</v>
          </cell>
          <cell r="C97">
            <v>602522</v>
          </cell>
          <cell r="D97">
            <v>448746</v>
          </cell>
          <cell r="E97">
            <v>539406</v>
          </cell>
          <cell r="F97">
            <v>645338</v>
          </cell>
          <cell r="H97">
            <v>83</v>
          </cell>
          <cell r="I97">
            <v>473781</v>
          </cell>
          <cell r="J97">
            <v>651808</v>
          </cell>
          <cell r="K97">
            <v>543955</v>
          </cell>
          <cell r="L97">
            <v>451766</v>
          </cell>
          <cell r="M97">
            <v>543955</v>
          </cell>
          <cell r="N97">
            <v>651808</v>
          </cell>
        </row>
        <row r="98">
          <cell r="A98">
            <v>84</v>
          </cell>
          <cell r="B98">
            <v>476867</v>
          </cell>
          <cell r="C98">
            <v>610295</v>
          </cell>
          <cell r="D98">
            <v>454535</v>
          </cell>
          <cell r="E98">
            <v>546365</v>
          </cell>
          <cell r="F98">
            <v>653664</v>
          </cell>
          <cell r="H98">
            <v>84</v>
          </cell>
          <cell r="I98">
            <v>480150</v>
          </cell>
          <cell r="J98">
            <v>660178</v>
          </cell>
          <cell r="K98">
            <v>550940</v>
          </cell>
          <cell r="L98">
            <v>457567</v>
          </cell>
          <cell r="M98">
            <v>550940</v>
          </cell>
          <cell r="N98">
            <v>660178</v>
          </cell>
        </row>
        <row r="99">
          <cell r="A99">
            <v>85</v>
          </cell>
          <cell r="B99">
            <v>483366</v>
          </cell>
          <cell r="C99">
            <v>618248</v>
          </cell>
          <cell r="D99">
            <v>460459</v>
          </cell>
          <cell r="E99">
            <v>553485</v>
          </cell>
          <cell r="F99">
            <v>662183</v>
          </cell>
          <cell r="H99">
            <v>85</v>
          </cell>
          <cell r="I99">
            <v>486657</v>
          </cell>
          <cell r="J99">
            <v>668729</v>
          </cell>
          <cell r="K99">
            <v>558076</v>
          </cell>
          <cell r="L99">
            <v>463493</v>
          </cell>
          <cell r="M99">
            <v>558076</v>
          </cell>
          <cell r="N99">
            <v>668729</v>
          </cell>
        </row>
        <row r="100">
          <cell r="A100">
            <v>86</v>
          </cell>
          <cell r="B100">
            <v>489865</v>
          </cell>
          <cell r="C100">
            <v>626202</v>
          </cell>
          <cell r="D100">
            <v>466382</v>
          </cell>
          <cell r="E100">
            <v>560605</v>
          </cell>
          <cell r="F100">
            <v>670701</v>
          </cell>
          <cell r="H100">
            <v>86</v>
          </cell>
          <cell r="I100">
            <v>493163</v>
          </cell>
          <cell r="J100">
            <v>677279</v>
          </cell>
          <cell r="K100">
            <v>565211</v>
          </cell>
          <cell r="L100">
            <v>469420</v>
          </cell>
          <cell r="M100">
            <v>565211</v>
          </cell>
          <cell r="N100">
            <v>677279</v>
          </cell>
        </row>
        <row r="101">
          <cell r="A101">
            <v>87</v>
          </cell>
          <cell r="B101">
            <v>496364</v>
          </cell>
          <cell r="C101">
            <v>634155</v>
          </cell>
          <cell r="D101">
            <v>472306</v>
          </cell>
          <cell r="E101">
            <v>567726</v>
          </cell>
          <cell r="F101">
            <v>679220</v>
          </cell>
          <cell r="H101">
            <v>87</v>
          </cell>
          <cell r="I101">
            <v>499670</v>
          </cell>
          <cell r="J101">
            <v>685830</v>
          </cell>
          <cell r="K101">
            <v>572347</v>
          </cell>
          <cell r="L101">
            <v>475346</v>
          </cell>
          <cell r="M101">
            <v>572347</v>
          </cell>
          <cell r="N101">
            <v>685830</v>
          </cell>
        </row>
        <row r="102">
          <cell r="A102">
            <v>88</v>
          </cell>
          <cell r="B102">
            <v>502863</v>
          </cell>
          <cell r="C102">
            <v>642109</v>
          </cell>
          <cell r="D102">
            <v>478229</v>
          </cell>
          <cell r="E102">
            <v>574846</v>
          </cell>
          <cell r="F102">
            <v>687738</v>
          </cell>
          <cell r="H102">
            <v>88</v>
          </cell>
          <cell r="I102">
            <v>506176</v>
          </cell>
          <cell r="J102">
            <v>694380</v>
          </cell>
          <cell r="K102">
            <v>579482</v>
          </cell>
          <cell r="L102">
            <v>481272</v>
          </cell>
          <cell r="M102">
            <v>579482</v>
          </cell>
          <cell r="N102">
            <v>694380</v>
          </cell>
        </row>
        <row r="103">
          <cell r="A103">
            <v>89</v>
          </cell>
          <cell r="B103">
            <v>509362</v>
          </cell>
          <cell r="C103">
            <v>650062</v>
          </cell>
          <cell r="D103">
            <v>484153</v>
          </cell>
          <cell r="E103">
            <v>581966</v>
          </cell>
          <cell r="F103">
            <v>696257</v>
          </cell>
          <cell r="H103">
            <v>89</v>
          </cell>
          <cell r="I103">
            <v>512683</v>
          </cell>
          <cell r="J103">
            <v>702931</v>
          </cell>
          <cell r="K103">
            <v>586618</v>
          </cell>
          <cell r="L103">
            <v>487198</v>
          </cell>
          <cell r="M103">
            <v>586618</v>
          </cell>
          <cell r="N103">
            <v>702931</v>
          </cell>
        </row>
        <row r="104">
          <cell r="A104">
            <v>90</v>
          </cell>
          <cell r="B104">
            <v>515861</v>
          </cell>
          <cell r="C104">
            <v>658016</v>
          </cell>
          <cell r="D104">
            <v>490077</v>
          </cell>
          <cell r="E104">
            <v>589086</v>
          </cell>
          <cell r="F104">
            <v>704776</v>
          </cell>
          <cell r="H104">
            <v>90</v>
          </cell>
          <cell r="I104">
            <v>519190</v>
          </cell>
          <cell r="J104">
            <v>711482</v>
          </cell>
          <cell r="K104">
            <v>593754</v>
          </cell>
          <cell r="L104">
            <v>493125</v>
          </cell>
          <cell r="M104">
            <v>593754</v>
          </cell>
          <cell r="N104">
            <v>711482</v>
          </cell>
        </row>
        <row r="105">
          <cell r="A105">
            <v>91</v>
          </cell>
          <cell r="B105">
            <v>522360</v>
          </cell>
          <cell r="C105">
            <v>665969</v>
          </cell>
          <cell r="D105">
            <v>496000</v>
          </cell>
          <cell r="E105">
            <v>596206</v>
          </cell>
          <cell r="F105">
            <v>713294</v>
          </cell>
          <cell r="H105">
            <v>91</v>
          </cell>
          <cell r="I105">
            <v>525696</v>
          </cell>
          <cell r="J105">
            <v>720032</v>
          </cell>
          <cell r="K105">
            <v>600889</v>
          </cell>
          <cell r="L105">
            <v>499051</v>
          </cell>
          <cell r="M105">
            <v>600889</v>
          </cell>
          <cell r="N105">
            <v>720032</v>
          </cell>
        </row>
        <row r="106">
          <cell r="A106">
            <v>92</v>
          </cell>
          <cell r="B106">
            <v>528859</v>
          </cell>
          <cell r="C106">
            <v>673922</v>
          </cell>
          <cell r="D106">
            <v>501924</v>
          </cell>
          <cell r="E106">
            <v>603326</v>
          </cell>
          <cell r="F106">
            <v>721813</v>
          </cell>
          <cell r="H106">
            <v>92</v>
          </cell>
          <cell r="I106">
            <v>532203</v>
          </cell>
          <cell r="J106">
            <v>728583</v>
          </cell>
          <cell r="K106">
            <v>608025</v>
          </cell>
          <cell r="L106">
            <v>504977</v>
          </cell>
          <cell r="M106">
            <v>608025</v>
          </cell>
          <cell r="N106">
            <v>728583</v>
          </cell>
        </row>
        <row r="107">
          <cell r="A107">
            <v>93</v>
          </cell>
          <cell r="B107">
            <v>535358</v>
          </cell>
          <cell r="C107">
            <v>681876</v>
          </cell>
          <cell r="D107">
            <v>507847</v>
          </cell>
          <cell r="E107">
            <v>610447</v>
          </cell>
          <cell r="F107">
            <v>730331</v>
          </cell>
          <cell r="H107">
            <v>93</v>
          </cell>
          <cell r="I107">
            <v>538709</v>
          </cell>
          <cell r="J107">
            <v>737133</v>
          </cell>
          <cell r="K107">
            <v>615160</v>
          </cell>
          <cell r="L107">
            <v>510903</v>
          </cell>
          <cell r="M107">
            <v>615160</v>
          </cell>
          <cell r="N107">
            <v>737133</v>
          </cell>
        </row>
        <row r="108">
          <cell r="A108">
            <v>94</v>
          </cell>
          <cell r="B108">
            <v>541857</v>
          </cell>
          <cell r="C108">
            <v>689829</v>
          </cell>
          <cell r="D108">
            <v>513771</v>
          </cell>
          <cell r="E108">
            <v>617567</v>
          </cell>
          <cell r="F108">
            <v>738850</v>
          </cell>
          <cell r="H108">
            <v>94</v>
          </cell>
          <cell r="I108">
            <v>545216</v>
          </cell>
          <cell r="J108">
            <v>745684</v>
          </cell>
          <cell r="K108">
            <v>622296</v>
          </cell>
          <cell r="L108">
            <v>516830</v>
          </cell>
          <cell r="M108">
            <v>622296</v>
          </cell>
          <cell r="N108">
            <v>745684</v>
          </cell>
        </row>
        <row r="109">
          <cell r="A109">
            <v>95</v>
          </cell>
          <cell r="B109">
            <v>548356</v>
          </cell>
          <cell r="C109">
            <v>697783</v>
          </cell>
          <cell r="D109">
            <v>519694</v>
          </cell>
          <cell r="E109">
            <v>624687</v>
          </cell>
          <cell r="F109">
            <v>747368</v>
          </cell>
          <cell r="H109">
            <v>95</v>
          </cell>
          <cell r="I109">
            <v>551722</v>
          </cell>
          <cell r="J109">
            <v>754234</v>
          </cell>
          <cell r="K109">
            <v>629431</v>
          </cell>
          <cell r="L109">
            <v>522756</v>
          </cell>
          <cell r="M109">
            <v>629431</v>
          </cell>
          <cell r="N109">
            <v>754234</v>
          </cell>
        </row>
        <row r="110">
          <cell r="A110">
            <v>96</v>
          </cell>
          <cell r="B110">
            <v>554855</v>
          </cell>
          <cell r="C110">
            <v>705736</v>
          </cell>
          <cell r="D110">
            <v>525618</v>
          </cell>
          <cell r="E110">
            <v>631807</v>
          </cell>
          <cell r="F110">
            <v>755887</v>
          </cell>
          <cell r="H110">
            <v>96</v>
          </cell>
          <cell r="I110">
            <v>558229</v>
          </cell>
          <cell r="J110">
            <v>762785</v>
          </cell>
          <cell r="K110">
            <v>636567</v>
          </cell>
          <cell r="L110">
            <v>528682</v>
          </cell>
          <cell r="M110">
            <v>636567</v>
          </cell>
          <cell r="N110">
            <v>762785</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jectnet.zonmw.nl/" TargetMode="External"/><Relationship Id="rId1" Type="http://schemas.openxmlformats.org/officeDocument/2006/relationships/hyperlink" Target="https://mijn.zonmw.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ACAA-31FD-40F6-ACDB-FC07E583DFC6}">
  <sheetPr codeName="Blad1"/>
  <dimension ref="A1:Q149"/>
  <sheetViews>
    <sheetView topLeftCell="A119" workbookViewId="0">
      <selection activeCell="A139" sqref="A139"/>
    </sheetView>
  </sheetViews>
  <sheetFormatPr defaultColWidth="0" defaultRowHeight="13.15" customHeight="1" zeroHeight="1" x14ac:dyDescent="0.2"/>
  <cols>
    <col min="1" max="1" width="3.85546875" style="15" customWidth="1"/>
    <col min="2" max="13" width="8.7109375" style="15" customWidth="1"/>
    <col min="14" max="16" width="14" style="15" customWidth="1"/>
    <col min="17" max="17" width="29" style="15" customWidth="1"/>
    <col min="18" max="16384" width="8.7109375" style="15" hidden="1"/>
  </cols>
  <sheetData>
    <row r="1" spans="1:17" s="54" customFormat="1" ht="18" x14ac:dyDescent="0.25">
      <c r="A1" s="54" t="s">
        <v>31</v>
      </c>
    </row>
    <row r="2" spans="1:17" ht="12.75" x14ac:dyDescent="0.2"/>
    <row r="3" spans="1:17" ht="12.75" x14ac:dyDescent="0.2">
      <c r="B3" s="15" t="s">
        <v>173</v>
      </c>
    </row>
    <row r="4" spans="1:17" ht="12.75" x14ac:dyDescent="0.2"/>
    <row r="5" spans="1:17" ht="12.75" x14ac:dyDescent="0.2"/>
    <row r="6" spans="1:17" s="56" customFormat="1" ht="15" x14ac:dyDescent="0.2">
      <c r="A6" s="55" t="s">
        <v>16</v>
      </c>
      <c r="B6" s="55" t="s">
        <v>32</v>
      </c>
      <c r="C6" s="55"/>
      <c r="D6" s="55"/>
      <c r="E6" s="55"/>
      <c r="F6" s="55"/>
      <c r="G6" s="55"/>
      <c r="H6" s="55"/>
      <c r="I6" s="55"/>
      <c r="J6" s="55"/>
      <c r="K6" s="55"/>
      <c r="L6" s="55"/>
      <c r="M6" s="15"/>
      <c r="N6" s="15"/>
      <c r="O6" s="15"/>
      <c r="P6" s="15"/>
      <c r="Q6" s="15"/>
    </row>
    <row r="7" spans="1:17" ht="12.75" x14ac:dyDescent="0.2"/>
    <row r="8" spans="1:17" ht="12.75" x14ac:dyDescent="0.2">
      <c r="B8" s="15" t="s">
        <v>129</v>
      </c>
    </row>
    <row r="9" spans="1:17" ht="12.75" x14ac:dyDescent="0.2"/>
    <row r="10" spans="1:17" s="56" customFormat="1" ht="15" x14ac:dyDescent="0.2">
      <c r="A10" s="55" t="s">
        <v>17</v>
      </c>
      <c r="B10" s="55" t="s">
        <v>33</v>
      </c>
      <c r="C10" s="55"/>
      <c r="D10" s="55"/>
      <c r="E10" s="55"/>
      <c r="F10" s="55"/>
      <c r="G10" s="55"/>
      <c r="H10" s="55"/>
      <c r="I10" s="55"/>
      <c r="J10" s="55"/>
      <c r="K10" s="55"/>
      <c r="L10" s="55"/>
      <c r="M10" s="55"/>
      <c r="N10" s="55"/>
      <c r="O10" s="55"/>
      <c r="P10" s="55"/>
      <c r="Q10" s="55"/>
    </row>
    <row r="11" spans="1:17" ht="12.75" x14ac:dyDescent="0.2"/>
    <row r="12" spans="1:17" s="117" customFormat="1" ht="15" x14ac:dyDescent="0.2">
      <c r="A12" s="119" t="s">
        <v>18</v>
      </c>
      <c r="B12" s="119" t="s">
        <v>134</v>
      </c>
      <c r="C12" s="116"/>
      <c r="D12" s="116"/>
      <c r="E12" s="116"/>
      <c r="F12" s="116"/>
      <c r="G12" s="116"/>
      <c r="H12" s="116"/>
      <c r="I12" s="116"/>
      <c r="J12" s="116"/>
      <c r="K12" s="116"/>
      <c r="L12" s="116"/>
      <c r="M12" s="116"/>
      <c r="N12" s="116"/>
      <c r="O12" s="116"/>
      <c r="P12" s="116"/>
      <c r="Q12" s="116"/>
    </row>
    <row r="13" spans="1:17" ht="12.75" x14ac:dyDescent="0.2"/>
    <row r="14" spans="1:17" s="56" customFormat="1" ht="15" x14ac:dyDescent="0.2">
      <c r="A14" s="55" t="s">
        <v>19</v>
      </c>
      <c r="B14" s="55" t="s">
        <v>135</v>
      </c>
      <c r="C14" s="55"/>
      <c r="D14" s="55"/>
      <c r="E14" s="55"/>
      <c r="F14" s="55"/>
      <c r="G14" s="55"/>
      <c r="H14" s="55"/>
      <c r="I14" s="55"/>
      <c r="J14" s="55"/>
      <c r="K14" s="55"/>
      <c r="L14" s="55"/>
      <c r="M14" s="55"/>
      <c r="N14" s="55"/>
      <c r="O14" s="55"/>
      <c r="P14" s="55"/>
      <c r="Q14" s="55"/>
    </row>
    <row r="15" spans="1:17" ht="12.75" x14ac:dyDescent="0.2"/>
    <row r="16" spans="1:17" s="56" customFormat="1" ht="15" x14ac:dyDescent="0.2">
      <c r="A16" s="55" t="s">
        <v>22</v>
      </c>
      <c r="B16" s="55" t="s">
        <v>34</v>
      </c>
      <c r="C16" s="55"/>
      <c r="D16" s="55"/>
      <c r="E16" s="55"/>
      <c r="F16" s="55"/>
      <c r="G16" s="55"/>
      <c r="H16" s="55"/>
      <c r="I16" s="55"/>
      <c r="J16" s="55"/>
      <c r="K16" s="55"/>
      <c r="L16" s="55"/>
      <c r="M16" s="55"/>
      <c r="N16" s="55"/>
      <c r="O16" s="55"/>
      <c r="P16" s="55"/>
      <c r="Q16" s="55"/>
    </row>
    <row r="17" spans="1:2" ht="12.75" x14ac:dyDescent="0.2"/>
    <row r="18" spans="1:2" ht="15" x14ac:dyDescent="0.2">
      <c r="B18" s="57" t="s">
        <v>72</v>
      </c>
    </row>
    <row r="19" spans="1:2" ht="12.75" x14ac:dyDescent="0.2"/>
    <row r="20" spans="1:2" ht="12.75" x14ac:dyDescent="0.2">
      <c r="A20" s="93">
        <v>1</v>
      </c>
      <c r="B20" s="15" t="s">
        <v>86</v>
      </c>
    </row>
    <row r="21" spans="1:2" ht="12.75" x14ac:dyDescent="0.2">
      <c r="A21" s="93">
        <v>2</v>
      </c>
      <c r="B21" s="15" t="s">
        <v>87</v>
      </c>
    </row>
    <row r="22" spans="1:2" ht="12.75" x14ac:dyDescent="0.2">
      <c r="A22" s="93"/>
    </row>
    <row r="23" spans="1:2" ht="12.75" x14ac:dyDescent="0.2">
      <c r="A23" s="93"/>
    </row>
    <row r="24" spans="1:2" ht="12.75" x14ac:dyDescent="0.2">
      <c r="A24" s="93"/>
    </row>
    <row r="25" spans="1:2" ht="12.75" x14ac:dyDescent="0.2">
      <c r="A25" s="93"/>
    </row>
    <row r="26" spans="1:2" ht="12.75" x14ac:dyDescent="0.2">
      <c r="A26" s="93"/>
    </row>
    <row r="27" spans="1:2" ht="12.75" x14ac:dyDescent="0.2">
      <c r="A27" s="93"/>
    </row>
    <row r="28" spans="1:2" ht="12.75" x14ac:dyDescent="0.2">
      <c r="A28" s="93"/>
    </row>
    <row r="29" spans="1:2" ht="12.75" x14ac:dyDescent="0.2">
      <c r="A29" s="93"/>
    </row>
    <row r="30" spans="1:2" ht="12.75" x14ac:dyDescent="0.2">
      <c r="A30" s="93"/>
    </row>
    <row r="31" spans="1:2" ht="12.75" x14ac:dyDescent="0.2">
      <c r="A31" s="93"/>
    </row>
    <row r="32" spans="1:2" ht="12.75" x14ac:dyDescent="0.2">
      <c r="A32" s="93"/>
    </row>
    <row r="33" spans="1:3" ht="12.75" x14ac:dyDescent="0.2">
      <c r="A33" s="93"/>
    </row>
    <row r="34" spans="1:3" ht="12.75" x14ac:dyDescent="0.2">
      <c r="A34" s="93">
        <v>3</v>
      </c>
      <c r="B34" s="15" t="s">
        <v>88</v>
      </c>
    </row>
    <row r="35" spans="1:3" ht="12.75" x14ac:dyDescent="0.2">
      <c r="A35" s="93"/>
      <c r="B35" s="15" t="s">
        <v>2</v>
      </c>
      <c r="C35" s="15" t="s">
        <v>20</v>
      </c>
    </row>
    <row r="36" spans="1:3" ht="12.75" x14ac:dyDescent="0.2">
      <c r="A36" s="93"/>
      <c r="B36" s="15" t="s">
        <v>3</v>
      </c>
      <c r="C36" s="15" t="s">
        <v>21</v>
      </c>
    </row>
    <row r="37" spans="1:3" ht="12.75" x14ac:dyDescent="0.2">
      <c r="A37" s="93"/>
      <c r="B37" s="15" t="s">
        <v>35</v>
      </c>
      <c r="C37" s="15" t="s">
        <v>6</v>
      </c>
    </row>
    <row r="38" spans="1:3" ht="12.75" x14ac:dyDescent="0.2">
      <c r="A38" s="93"/>
    </row>
    <row r="39" spans="1:3" ht="12.75" x14ac:dyDescent="0.2">
      <c r="A39" s="93"/>
    </row>
    <row r="40" spans="1:3" ht="12.75" x14ac:dyDescent="0.2">
      <c r="A40" s="93"/>
    </row>
    <row r="41" spans="1:3" ht="12.75" x14ac:dyDescent="0.2">
      <c r="A41" s="93"/>
    </row>
    <row r="42" spans="1:3" ht="12.75" x14ac:dyDescent="0.2">
      <c r="A42" s="93"/>
    </row>
    <row r="43" spans="1:3" ht="12.75" x14ac:dyDescent="0.2">
      <c r="A43" s="93"/>
    </row>
    <row r="44" spans="1:3" ht="12.75" x14ac:dyDescent="0.2">
      <c r="A44" s="93"/>
    </row>
    <row r="45" spans="1:3" ht="12.75" x14ac:dyDescent="0.2">
      <c r="A45" s="93"/>
    </row>
    <row r="46" spans="1:3" ht="12.75" x14ac:dyDescent="0.2">
      <c r="A46" s="93"/>
    </row>
    <row r="47" spans="1:3" ht="12.75" x14ac:dyDescent="0.2">
      <c r="A47" s="93"/>
    </row>
    <row r="48" spans="1:3" ht="12.75" x14ac:dyDescent="0.2">
      <c r="A48" s="93">
        <v>4</v>
      </c>
      <c r="B48" s="15" t="s">
        <v>139</v>
      </c>
    </row>
    <row r="49" spans="1:17" ht="12.75" x14ac:dyDescent="0.2">
      <c r="A49" s="93">
        <v>5</v>
      </c>
      <c r="B49" s="15" t="s">
        <v>140</v>
      </c>
    </row>
    <row r="50" spans="1:17" ht="12.75" x14ac:dyDescent="0.2">
      <c r="A50" s="93"/>
    </row>
    <row r="51" spans="1:17" ht="12.75" x14ac:dyDescent="0.2">
      <c r="A51" s="93">
        <v>6</v>
      </c>
      <c r="B51" s="15" t="s">
        <v>141</v>
      </c>
    </row>
    <row r="52" spans="1:17" ht="12.75" x14ac:dyDescent="0.2">
      <c r="A52" s="93">
        <v>7</v>
      </c>
      <c r="B52" s="15" t="s">
        <v>142</v>
      </c>
    </row>
    <row r="53" spans="1:17" ht="12.75" x14ac:dyDescent="0.2">
      <c r="A53" s="93"/>
      <c r="B53" s="58" t="s">
        <v>89</v>
      </c>
    </row>
    <row r="54" spans="1:17" ht="12.75" x14ac:dyDescent="0.2">
      <c r="A54" s="93"/>
    </row>
    <row r="55" spans="1:17" ht="15" x14ac:dyDescent="0.2">
      <c r="A55" s="93"/>
      <c r="B55" s="57" t="s">
        <v>90</v>
      </c>
    </row>
    <row r="56" spans="1:17" ht="12.75" x14ac:dyDescent="0.2">
      <c r="A56" s="93"/>
    </row>
    <row r="57" spans="1:17" ht="12.75" x14ac:dyDescent="0.2">
      <c r="A57" s="93">
        <v>8</v>
      </c>
      <c r="B57" s="15" t="s">
        <v>143</v>
      </c>
    </row>
    <row r="58" spans="1:17" ht="12.75" x14ac:dyDescent="0.2">
      <c r="A58" s="93">
        <v>9</v>
      </c>
      <c r="B58" s="15" t="s">
        <v>144</v>
      </c>
    </row>
    <row r="59" spans="1:17" ht="12.75" x14ac:dyDescent="0.2">
      <c r="A59" s="93">
        <v>10</v>
      </c>
      <c r="B59" s="15" t="s">
        <v>145</v>
      </c>
    </row>
    <row r="60" spans="1:17" ht="12.75" x14ac:dyDescent="0.2">
      <c r="A60" s="93">
        <v>11</v>
      </c>
      <c r="B60" s="15" t="s">
        <v>146</v>
      </c>
    </row>
    <row r="61" spans="1:17" ht="12.75" x14ac:dyDescent="0.2"/>
    <row r="62" spans="1:17" s="54" customFormat="1" ht="18" x14ac:dyDescent="0.25">
      <c r="A62" s="59" t="s">
        <v>24</v>
      </c>
      <c r="B62" s="59" t="s">
        <v>91</v>
      </c>
      <c r="C62" s="59"/>
      <c r="D62" s="59"/>
      <c r="E62" s="59"/>
      <c r="F62" s="59"/>
      <c r="G62" s="59"/>
      <c r="H62" s="59"/>
      <c r="I62" s="59"/>
      <c r="J62" s="59"/>
      <c r="K62" s="59"/>
      <c r="L62" s="59"/>
      <c r="M62" s="59"/>
      <c r="N62" s="59"/>
      <c r="O62" s="59"/>
      <c r="P62" s="59"/>
      <c r="Q62" s="59"/>
    </row>
    <row r="63" spans="1:17" s="56" customFormat="1" ht="15" x14ac:dyDescent="0.2"/>
    <row r="64" spans="1:17" s="56" customFormat="1" ht="15" x14ac:dyDescent="0.2">
      <c r="B64" s="56" t="s">
        <v>92</v>
      </c>
    </row>
    <row r="65" spans="1:17" ht="12.75" x14ac:dyDescent="0.2">
      <c r="B65" s="15" t="s">
        <v>147</v>
      </c>
    </row>
    <row r="66" spans="1:17" ht="12.75" x14ac:dyDescent="0.2">
      <c r="B66" s="15" t="s">
        <v>148</v>
      </c>
    </row>
    <row r="67" spans="1:17" ht="12.75" x14ac:dyDescent="0.2">
      <c r="B67" s="15" t="s">
        <v>23</v>
      </c>
    </row>
    <row r="68" spans="1:17" ht="15" x14ac:dyDescent="0.2">
      <c r="B68" s="56" t="s">
        <v>93</v>
      </c>
    </row>
    <row r="69" spans="1:17" ht="12.75" x14ac:dyDescent="0.2">
      <c r="B69" s="15" t="s">
        <v>149</v>
      </c>
    </row>
    <row r="70" spans="1:17" ht="12.75" x14ac:dyDescent="0.2">
      <c r="B70" s="15" t="s">
        <v>150</v>
      </c>
    </row>
    <row r="71" spans="1:17" ht="12.75" x14ac:dyDescent="0.2">
      <c r="B71" s="15" t="s">
        <v>23</v>
      </c>
    </row>
    <row r="72" spans="1:17" ht="12.75" x14ac:dyDescent="0.2"/>
    <row r="73" spans="1:17" s="54" customFormat="1" ht="18" x14ac:dyDescent="0.25">
      <c r="A73" s="59" t="s">
        <v>25</v>
      </c>
      <c r="B73" s="59" t="s">
        <v>94</v>
      </c>
      <c r="C73" s="59"/>
      <c r="D73" s="59"/>
      <c r="E73" s="59"/>
      <c r="F73" s="59"/>
      <c r="G73" s="59"/>
      <c r="H73" s="59"/>
      <c r="I73" s="59"/>
      <c r="J73" s="59"/>
      <c r="K73" s="59"/>
      <c r="L73" s="59"/>
      <c r="M73" s="59"/>
      <c r="N73" s="59"/>
      <c r="O73" s="59"/>
      <c r="P73" s="59"/>
      <c r="Q73" s="59"/>
    </row>
    <row r="74" spans="1:17" ht="12.75" x14ac:dyDescent="0.2"/>
    <row r="75" spans="1:17" ht="12.75" x14ac:dyDescent="0.2">
      <c r="B75" s="108" t="s">
        <v>133</v>
      </c>
    </row>
    <row r="76" spans="1:17" ht="12.75" x14ac:dyDescent="0.2">
      <c r="B76" s="108" t="s">
        <v>132</v>
      </c>
    </row>
    <row r="77" spans="1:17" ht="12.75" x14ac:dyDescent="0.2"/>
    <row r="78" spans="1:17" ht="12.75" x14ac:dyDescent="0.2">
      <c r="A78" s="93">
        <v>12</v>
      </c>
      <c r="B78" s="15" t="s">
        <v>151</v>
      </c>
    </row>
    <row r="79" spans="1:17" ht="12.75" x14ac:dyDescent="0.2">
      <c r="A79" s="93">
        <v>13</v>
      </c>
      <c r="B79" s="15" t="s">
        <v>152</v>
      </c>
    </row>
    <row r="80" spans="1:17" ht="12.75" x14ac:dyDescent="0.2"/>
    <row r="81" spans="1:17" ht="12.75" x14ac:dyDescent="0.2"/>
    <row r="82" spans="1:17" ht="12.75" x14ac:dyDescent="0.2"/>
    <row r="83" spans="1:17" ht="12.75" x14ac:dyDescent="0.2"/>
    <row r="84" spans="1:17" ht="12.75" x14ac:dyDescent="0.2"/>
    <row r="85" spans="1:17" ht="12.75" x14ac:dyDescent="0.2"/>
    <row r="86" spans="1:17" ht="12.75" x14ac:dyDescent="0.2"/>
    <row r="87" spans="1:17" ht="12.75" x14ac:dyDescent="0.2"/>
    <row r="88" spans="1:17" ht="12.75" x14ac:dyDescent="0.2"/>
    <row r="89" spans="1:17" ht="12.75" x14ac:dyDescent="0.2">
      <c r="A89" s="93">
        <v>14</v>
      </c>
      <c r="B89" s="15" t="s">
        <v>130</v>
      </c>
    </row>
    <row r="90" spans="1:17" ht="12.75" x14ac:dyDescent="0.2"/>
    <row r="91" spans="1:17" s="54" customFormat="1" ht="18" x14ac:dyDescent="0.25">
      <c r="A91" s="59" t="s">
        <v>136</v>
      </c>
      <c r="B91" s="59" t="s">
        <v>95</v>
      </c>
      <c r="C91" s="59"/>
      <c r="D91" s="59"/>
      <c r="E91" s="59"/>
      <c r="F91" s="59"/>
      <c r="G91" s="59"/>
      <c r="H91" s="59"/>
      <c r="I91" s="59"/>
      <c r="J91" s="59"/>
      <c r="K91" s="59"/>
      <c r="L91" s="59"/>
      <c r="M91" s="59"/>
      <c r="N91" s="59"/>
      <c r="O91" s="59"/>
      <c r="P91" s="59"/>
      <c r="Q91" s="59"/>
    </row>
    <row r="92" spans="1:17" s="54" customFormat="1" ht="18" x14ac:dyDescent="0.25"/>
    <row r="93" spans="1:17" ht="12.75" x14ac:dyDescent="0.2">
      <c r="A93" s="93">
        <v>15</v>
      </c>
      <c r="B93" s="15" t="s">
        <v>154</v>
      </c>
    </row>
    <row r="94" spans="1:17" ht="12.75" x14ac:dyDescent="0.2">
      <c r="A94" s="93">
        <v>16</v>
      </c>
      <c r="B94" s="15" t="s">
        <v>153</v>
      </c>
    </row>
    <row r="95" spans="1:17" ht="12.75" x14ac:dyDescent="0.2"/>
    <row r="96" spans="1:17" ht="12.75" x14ac:dyDescent="0.2"/>
    <row r="97" spans="1:17" ht="12.75" x14ac:dyDescent="0.2"/>
    <row r="98" spans="1:17" ht="12.75" x14ac:dyDescent="0.2"/>
    <row r="99" spans="1:17" ht="12.75" x14ac:dyDescent="0.2"/>
    <row r="100" spans="1:17" ht="12.75" x14ac:dyDescent="0.2"/>
    <row r="101" spans="1:17" ht="12.75" x14ac:dyDescent="0.2"/>
    <row r="102" spans="1:17" ht="12.75" x14ac:dyDescent="0.2"/>
    <row r="103" spans="1:17" ht="12.75" x14ac:dyDescent="0.2"/>
    <row r="104" spans="1:17" ht="12.75" x14ac:dyDescent="0.2"/>
    <row r="105" spans="1:17" ht="12.75" x14ac:dyDescent="0.2">
      <c r="A105" s="93">
        <v>17</v>
      </c>
      <c r="B105" s="15" t="s">
        <v>155</v>
      </c>
    </row>
    <row r="106" spans="1:17" ht="12.75" x14ac:dyDescent="0.2"/>
    <row r="107" spans="1:17" s="54" customFormat="1" ht="18" x14ac:dyDescent="0.25">
      <c r="A107" s="59" t="s">
        <v>137</v>
      </c>
      <c r="B107" s="59" t="s">
        <v>97</v>
      </c>
      <c r="C107" s="59"/>
      <c r="D107" s="59"/>
      <c r="E107" s="59"/>
      <c r="F107" s="59"/>
      <c r="G107" s="59"/>
      <c r="H107" s="59"/>
      <c r="I107" s="59"/>
      <c r="J107" s="59"/>
      <c r="K107" s="59"/>
      <c r="L107" s="59"/>
      <c r="M107" s="59"/>
      <c r="N107" s="59"/>
      <c r="O107" s="59"/>
      <c r="P107" s="59"/>
      <c r="Q107" s="59"/>
    </row>
    <row r="108" spans="1:17" s="54" customFormat="1" ht="18" x14ac:dyDescent="0.25"/>
    <row r="109" spans="1:17" ht="12.75" x14ac:dyDescent="0.2">
      <c r="A109" s="93">
        <v>18</v>
      </c>
      <c r="B109" s="15" t="s">
        <v>98</v>
      </c>
    </row>
    <row r="110" spans="1:17" ht="12.75" x14ac:dyDescent="0.2">
      <c r="A110" s="93">
        <v>19</v>
      </c>
      <c r="B110" s="15" t="s">
        <v>99</v>
      </c>
    </row>
    <row r="111" spans="1:17" ht="12.75" x14ac:dyDescent="0.2">
      <c r="A111" s="93">
        <v>20</v>
      </c>
      <c r="B111" s="15" t="s">
        <v>100</v>
      </c>
    </row>
    <row r="112" spans="1:17" ht="12.75" x14ac:dyDescent="0.2">
      <c r="A112" s="93">
        <v>21</v>
      </c>
      <c r="B112" s="15" t="s">
        <v>101</v>
      </c>
    </row>
    <row r="113" spans="1:17" ht="12.75" x14ac:dyDescent="0.2">
      <c r="A113" s="93">
        <v>22</v>
      </c>
      <c r="B113" s="15" t="s">
        <v>96</v>
      </c>
    </row>
    <row r="114" spans="1:17" ht="12.75" x14ac:dyDescent="0.2"/>
    <row r="115" spans="1:17" s="54" customFormat="1" ht="18" x14ac:dyDescent="0.25">
      <c r="A115" s="59" t="s">
        <v>138</v>
      </c>
      <c r="B115" s="59" t="s">
        <v>102</v>
      </c>
      <c r="C115" s="59"/>
      <c r="D115" s="59"/>
      <c r="E115" s="59"/>
      <c r="F115" s="59"/>
      <c r="G115" s="59"/>
      <c r="H115" s="59"/>
      <c r="I115" s="59"/>
      <c r="J115" s="59"/>
      <c r="K115" s="59"/>
      <c r="L115" s="59"/>
      <c r="M115" s="59"/>
      <c r="N115" s="59"/>
      <c r="O115" s="59"/>
      <c r="P115" s="59"/>
      <c r="Q115" s="59"/>
    </row>
    <row r="116" spans="1:17" s="54" customFormat="1" ht="18" x14ac:dyDescent="0.25"/>
    <row r="117" spans="1:17" ht="12.75" x14ac:dyDescent="0.2">
      <c r="A117" s="93">
        <v>23</v>
      </c>
      <c r="B117" s="15" t="s">
        <v>103</v>
      </c>
    </row>
    <row r="118" spans="1:17" ht="12.75" x14ac:dyDescent="0.2">
      <c r="A118" s="93">
        <v>24</v>
      </c>
      <c r="B118" s="15" t="s">
        <v>104</v>
      </c>
    </row>
    <row r="119" spans="1:17" ht="12.75" x14ac:dyDescent="0.2">
      <c r="A119" s="93">
        <v>25</v>
      </c>
      <c r="B119" s="15" t="s">
        <v>100</v>
      </c>
    </row>
    <row r="120" spans="1:17" ht="12.75" x14ac:dyDescent="0.2">
      <c r="A120" s="93">
        <v>26</v>
      </c>
      <c r="B120" s="15" t="s">
        <v>101</v>
      </c>
    </row>
    <row r="121" spans="1:17" ht="12.75" x14ac:dyDescent="0.2">
      <c r="A121" s="93">
        <v>27</v>
      </c>
      <c r="B121" s="15" t="s">
        <v>96</v>
      </c>
    </row>
    <row r="122" spans="1:17" ht="12.75" customHeight="1" x14ac:dyDescent="0.2">
      <c r="A122" s="93">
        <v>28</v>
      </c>
      <c r="B122" s="15" t="s">
        <v>125</v>
      </c>
    </row>
    <row r="123" spans="1:17" ht="12.75" x14ac:dyDescent="0.2">
      <c r="A123" s="93">
        <v>29</v>
      </c>
      <c r="B123" s="15" t="s">
        <v>126</v>
      </c>
    </row>
    <row r="124" spans="1:17" ht="12.75" x14ac:dyDescent="0.2">
      <c r="A124" s="93">
        <v>30</v>
      </c>
      <c r="B124" s="15" t="s">
        <v>131</v>
      </c>
    </row>
    <row r="125" spans="1:17" ht="12.75" x14ac:dyDescent="0.2"/>
    <row r="126" spans="1:17" s="54" customFormat="1" ht="18" x14ac:dyDescent="0.25">
      <c r="A126" s="59" t="s">
        <v>26</v>
      </c>
      <c r="B126" s="59" t="s">
        <v>105</v>
      </c>
      <c r="C126" s="59"/>
      <c r="D126" s="59"/>
      <c r="E126" s="59"/>
      <c r="F126" s="59"/>
      <c r="G126" s="59"/>
      <c r="H126" s="59"/>
      <c r="I126" s="59"/>
      <c r="J126" s="59"/>
      <c r="K126" s="59"/>
      <c r="L126" s="59"/>
      <c r="M126" s="59"/>
      <c r="N126" s="59"/>
      <c r="O126" s="59"/>
      <c r="P126" s="59"/>
      <c r="Q126" s="59"/>
    </row>
    <row r="127" spans="1:17" ht="12.75" x14ac:dyDescent="0.2"/>
    <row r="128" spans="1:17" ht="12.75" x14ac:dyDescent="0.2">
      <c r="A128" s="93">
        <v>31</v>
      </c>
      <c r="B128" s="15" t="s">
        <v>106</v>
      </c>
    </row>
    <row r="129" spans="1:17" ht="12.75" x14ac:dyDescent="0.2"/>
    <row r="130" spans="1:17" ht="18" x14ac:dyDescent="0.25">
      <c r="A130" s="59" t="s">
        <v>27</v>
      </c>
      <c r="B130" s="59" t="s">
        <v>107</v>
      </c>
      <c r="C130" s="59"/>
      <c r="D130" s="59"/>
      <c r="E130" s="59"/>
      <c r="F130" s="59"/>
      <c r="G130" s="59"/>
      <c r="H130" s="59"/>
      <c r="I130" s="59"/>
      <c r="J130" s="59"/>
      <c r="K130" s="59"/>
      <c r="L130" s="59"/>
      <c r="M130" s="59"/>
      <c r="N130" s="59"/>
      <c r="O130" s="59"/>
      <c r="P130" s="59"/>
      <c r="Q130" s="59"/>
    </row>
    <row r="131" spans="1:17" ht="12.75" x14ac:dyDescent="0.2"/>
    <row r="132" spans="1:17" ht="12.75" x14ac:dyDescent="0.2">
      <c r="A132" s="93">
        <v>32</v>
      </c>
      <c r="B132" s="15" t="s">
        <v>108</v>
      </c>
    </row>
    <row r="133" spans="1:17" ht="12.75" x14ac:dyDescent="0.2">
      <c r="A133" s="93">
        <v>33</v>
      </c>
      <c r="B133" s="15" t="s">
        <v>109</v>
      </c>
    </row>
    <row r="134" spans="1:17" ht="12.75" x14ac:dyDescent="0.2"/>
    <row r="135" spans="1:17" ht="18" x14ac:dyDescent="0.25">
      <c r="A135" s="59" t="s">
        <v>28</v>
      </c>
      <c r="B135" s="59" t="s">
        <v>110</v>
      </c>
      <c r="C135" s="59"/>
      <c r="D135" s="59"/>
      <c r="E135" s="59"/>
      <c r="F135" s="59"/>
      <c r="G135" s="59"/>
      <c r="H135" s="59"/>
      <c r="I135" s="59"/>
      <c r="J135" s="59"/>
      <c r="K135" s="59"/>
      <c r="L135" s="59"/>
      <c r="M135" s="59"/>
      <c r="N135" s="59"/>
      <c r="O135" s="59"/>
      <c r="P135" s="59"/>
      <c r="Q135" s="59"/>
    </row>
    <row r="136" spans="1:17" ht="12.75" x14ac:dyDescent="0.2"/>
    <row r="137" spans="1:17" ht="12.75" x14ac:dyDescent="0.2">
      <c r="A137" s="93">
        <v>34</v>
      </c>
      <c r="B137" s="15" t="s">
        <v>112</v>
      </c>
    </row>
    <row r="138" spans="1:17" ht="12.75" x14ac:dyDescent="0.2"/>
    <row r="139" spans="1:17" ht="15.75" x14ac:dyDescent="0.25">
      <c r="A139" s="214">
        <v>35</v>
      </c>
      <c r="B139" s="215" t="s">
        <v>174</v>
      </c>
      <c r="C139" s="214"/>
      <c r="D139" s="214"/>
      <c r="E139" s="214"/>
      <c r="F139" s="214"/>
      <c r="G139" s="214"/>
      <c r="H139" s="214"/>
      <c r="I139" s="214"/>
      <c r="J139" s="214"/>
      <c r="K139" s="214"/>
      <c r="L139" s="214"/>
    </row>
    <row r="140" spans="1:17" ht="12.75" x14ac:dyDescent="0.2">
      <c r="B140" s="15" t="s">
        <v>113</v>
      </c>
      <c r="L140" s="60" t="s">
        <v>29</v>
      </c>
    </row>
    <row r="141" spans="1:17" ht="12.75" x14ac:dyDescent="0.2">
      <c r="A141" s="61"/>
      <c r="B141" s="61" t="s">
        <v>111</v>
      </c>
      <c r="E141" s="60"/>
    </row>
    <row r="142" spans="1:17" ht="12.75" x14ac:dyDescent="0.2">
      <c r="B142" s="15" t="s">
        <v>114</v>
      </c>
      <c r="L142" s="60" t="s">
        <v>30</v>
      </c>
    </row>
    <row r="143" spans="1:17" ht="13.15" customHeight="1" x14ac:dyDescent="0.2"/>
    <row r="145" s="15" customFormat="1" ht="13.15" hidden="1" customHeight="1" x14ac:dyDescent="0.2"/>
    <row r="146" s="15" customFormat="1" ht="13.15" hidden="1" customHeight="1" x14ac:dyDescent="0.2"/>
    <row r="147" s="15" customFormat="1" ht="13.15" hidden="1" customHeight="1" x14ac:dyDescent="0.2"/>
    <row r="148" s="15" customFormat="1" ht="13.15" hidden="1" customHeight="1" x14ac:dyDescent="0.2"/>
    <row r="149" s="15" customFormat="1" ht="13.15" hidden="1" customHeight="1" x14ac:dyDescent="0.2"/>
  </sheetData>
  <sheetProtection algorithmName="SHA-512" hashValue="UwdLU2Dy4tqMCO+zdJWozKIegpuKwhdO5JZ70y5fcyo9j36vSt/s8f1okf+byYam4JymFtxLRpZlVHkrPeArbA==" saltValue="1dG8+JLFfrqSr8PHSyVMiA==" spinCount="100000" sheet="1" objects="1" scenarios="1"/>
  <hyperlinks>
    <hyperlink ref="L142" r:id="rId1" xr:uid="{37372B1E-CF18-48D0-80D4-CF1E36926A6A}"/>
    <hyperlink ref="L140" r:id="rId2" xr:uid="{C3DD70CD-EA78-48F3-84FA-1E9290196122}"/>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08A5-17AD-468B-A33D-5044FD90A767}">
  <sheetPr codeName="Blad2">
    <pageSetUpPr fitToPage="1"/>
  </sheetPr>
  <dimension ref="A1:P42"/>
  <sheetViews>
    <sheetView zoomScale="110" zoomScaleNormal="110" workbookViewId="0">
      <selection activeCell="I6" sqref="I6"/>
    </sheetView>
  </sheetViews>
  <sheetFormatPr defaultColWidth="0" defaultRowHeight="0" customHeight="1" zeroHeight="1" x14ac:dyDescent="0.2"/>
  <cols>
    <col min="1" max="1" width="5.140625" style="84" customWidth="1"/>
    <col min="2" max="2" width="26" style="84" customWidth="1"/>
    <col min="3" max="3" width="29.140625" style="84" customWidth="1"/>
    <col min="4" max="4" width="21.140625" style="84" customWidth="1"/>
    <col min="5" max="5" width="24.28515625" style="84" customWidth="1"/>
    <col min="6" max="6" width="28.7109375" style="84" customWidth="1"/>
    <col min="7" max="7" width="22.140625" style="84" customWidth="1"/>
    <col min="8" max="8" width="24.7109375" style="84" customWidth="1"/>
    <col min="9" max="9" width="22.85546875" style="84" customWidth="1"/>
    <col min="10" max="10" width="8.85546875" style="75" customWidth="1"/>
    <col min="11" max="12" width="8.85546875" style="75" hidden="1" customWidth="1"/>
    <col min="13" max="16" width="0" style="85" hidden="1" customWidth="1"/>
    <col min="17" max="16384" width="8.85546875" style="85" hidden="1"/>
  </cols>
  <sheetData>
    <row r="1" spans="1:10" ht="30" customHeight="1" x14ac:dyDescent="0.2">
      <c r="A1" s="13"/>
      <c r="B1" s="14"/>
      <c r="C1" s="14"/>
      <c r="D1" s="220" t="s">
        <v>116</v>
      </c>
      <c r="E1" s="220"/>
      <c r="F1" s="220"/>
      <c r="G1" s="220"/>
      <c r="H1" s="220"/>
      <c r="I1" s="14"/>
    </row>
    <row r="2" spans="1:10" ht="21" customHeight="1" thickBot="1" x14ac:dyDescent="0.25">
      <c r="A2" s="16"/>
      <c r="B2" s="17"/>
      <c r="C2" s="17"/>
      <c r="D2" s="17"/>
      <c r="E2" s="17"/>
      <c r="F2" s="17"/>
      <c r="G2" s="17"/>
      <c r="H2" s="17"/>
      <c r="I2" s="17"/>
    </row>
    <row r="3" spans="1:10" ht="12.75" x14ac:dyDescent="0.2">
      <c r="A3" s="221" t="s">
        <v>0</v>
      </c>
      <c r="B3" s="223" t="s">
        <v>117</v>
      </c>
      <c r="C3" s="225" t="s">
        <v>170</v>
      </c>
      <c r="D3" s="225" t="s">
        <v>118</v>
      </c>
      <c r="E3" s="227" t="s">
        <v>122</v>
      </c>
      <c r="F3" s="225" t="s">
        <v>123</v>
      </c>
      <c r="G3" s="225" t="s">
        <v>119</v>
      </c>
      <c r="H3" s="227" t="s">
        <v>124</v>
      </c>
      <c r="I3" s="216" t="s">
        <v>120</v>
      </c>
      <c r="J3" s="109"/>
    </row>
    <row r="4" spans="1:10" ht="13.5" thickBot="1" x14ac:dyDescent="0.25">
      <c r="A4" s="222"/>
      <c r="B4" s="224"/>
      <c r="C4" s="226"/>
      <c r="D4" s="226"/>
      <c r="E4" s="228"/>
      <c r="F4" s="226"/>
      <c r="G4" s="226"/>
      <c r="H4" s="228"/>
      <c r="I4" s="217"/>
      <c r="J4" s="109"/>
    </row>
    <row r="5" spans="1:10" ht="13.5" hidden="1" thickBot="1" x14ac:dyDescent="0.25">
      <c r="A5" s="123"/>
      <c r="B5" s="26"/>
      <c r="C5" s="126"/>
      <c r="D5" s="124"/>
      <c r="E5" s="125"/>
      <c r="F5" s="124"/>
      <c r="G5" s="124"/>
      <c r="H5" s="125"/>
      <c r="I5" s="127"/>
      <c r="J5" s="109"/>
    </row>
    <row r="6" spans="1:10" ht="12.75" x14ac:dyDescent="0.2">
      <c r="A6" s="76">
        <v>1</v>
      </c>
      <c r="B6" s="77"/>
      <c r="C6" s="78"/>
      <c r="D6" s="110">
        <f>SUMIFS(Budget!F$7:F$106,Budget!E$7:E$106,B6)</f>
        <v>0</v>
      </c>
      <c r="E6" s="111">
        <f>SUMIFS(Budget!F$113:F$163,Budget!E$113:E$163,B6)</f>
        <v>0</v>
      </c>
      <c r="F6" s="110">
        <f>SUMIFS(Budget!F$170:F$220,Budget!E$170:E$220,B6)</f>
        <v>0</v>
      </c>
      <c r="G6" s="79">
        <f t="shared" ref="G6:G20" si="0">+D6+E6+F6</f>
        <v>0</v>
      </c>
      <c r="H6" s="112">
        <f>SUMIFS(Budget!G$7:G$220,Budget!E$7:E$220,B6)</f>
        <v>0</v>
      </c>
      <c r="I6" s="80">
        <f t="shared" ref="I6:I20" si="1">+G6-H6</f>
        <v>0</v>
      </c>
      <c r="J6" s="109"/>
    </row>
    <row r="7" spans="1:10" ht="13.5" customHeight="1" x14ac:dyDescent="0.2">
      <c r="A7" s="81">
        <v>2</v>
      </c>
      <c r="B7" s="77"/>
      <c r="C7" s="78"/>
      <c r="D7" s="110">
        <f>SUMIFS(Budget!F$7:F$106,Budget!E$7:E$106,B7)</f>
        <v>0</v>
      </c>
      <c r="E7" s="111">
        <f>SUMIFS(Budget!F$113:F$163,Budget!E$113:E$163,B7)</f>
        <v>0</v>
      </c>
      <c r="F7" s="110">
        <f>SUMIFS(Budget!F$170:F$220,Budget!E$170:E$220,B7)</f>
        <v>0</v>
      </c>
      <c r="G7" s="79">
        <f t="shared" si="0"/>
        <v>0</v>
      </c>
      <c r="H7" s="112">
        <f>SUMIFS(Budget!G$7:G$220,Budget!E$7:E$220,B7)</f>
        <v>0</v>
      </c>
      <c r="I7" s="80">
        <f t="shared" si="1"/>
        <v>0</v>
      </c>
      <c r="J7" s="109"/>
    </row>
    <row r="8" spans="1:10" ht="13.5" customHeight="1" x14ac:dyDescent="0.2">
      <c r="A8" s="81">
        <v>3</v>
      </c>
      <c r="B8" s="77"/>
      <c r="C8" s="78"/>
      <c r="D8" s="110">
        <f>SUMIFS(Budget!F$7:F$106,Budget!E$7:E$106,B8)</f>
        <v>0</v>
      </c>
      <c r="E8" s="111">
        <f>SUMIFS(Budget!F$113:F$163,Budget!E$113:E$163,B8)</f>
        <v>0</v>
      </c>
      <c r="F8" s="110">
        <f>SUMIFS(Budget!F$170:F$220,Budget!E$170:E$220,B8)</f>
        <v>0</v>
      </c>
      <c r="G8" s="79">
        <f t="shared" si="0"/>
        <v>0</v>
      </c>
      <c r="H8" s="112">
        <f>SUMIFS(Budget!G$7:G$220,Budget!E$7:E$220,B8)</f>
        <v>0</v>
      </c>
      <c r="I8" s="80">
        <f t="shared" si="1"/>
        <v>0</v>
      </c>
      <c r="J8" s="109"/>
    </row>
    <row r="9" spans="1:10" ht="13.5" customHeight="1" x14ac:dyDescent="0.2">
      <c r="A9" s="81">
        <v>4</v>
      </c>
      <c r="B9" s="77"/>
      <c r="C9" s="78"/>
      <c r="D9" s="110">
        <f>SUMIFS(Budget!F$7:F$106,Budget!E$7:E$106,B9)</f>
        <v>0</v>
      </c>
      <c r="E9" s="111">
        <f>SUMIFS(Budget!F$113:F$163,Budget!E$113:E$163,B9)</f>
        <v>0</v>
      </c>
      <c r="F9" s="110">
        <f>SUMIFS(Budget!F$170:F$220,Budget!E$170:E$220,B9)</f>
        <v>0</v>
      </c>
      <c r="G9" s="79">
        <f t="shared" si="0"/>
        <v>0</v>
      </c>
      <c r="H9" s="112">
        <f>SUMIFS(Budget!G$7:G$220,Budget!E$7:E$220,B9)</f>
        <v>0</v>
      </c>
      <c r="I9" s="80">
        <f t="shared" si="1"/>
        <v>0</v>
      </c>
      <c r="J9" s="109"/>
    </row>
    <row r="10" spans="1:10" ht="13.5" customHeight="1" x14ac:dyDescent="0.2">
      <c r="A10" s="81">
        <v>5</v>
      </c>
      <c r="B10" s="77"/>
      <c r="C10" s="78"/>
      <c r="D10" s="110">
        <f>SUMIFS(Budget!F$7:F$106,Budget!E$7:E$106,B10)</f>
        <v>0</v>
      </c>
      <c r="E10" s="111">
        <f>SUMIFS(Budget!F$113:F$163,Budget!E$113:E$163,B10)</f>
        <v>0</v>
      </c>
      <c r="F10" s="110">
        <f>SUMIFS(Budget!F$170:F$220,Budget!E$170:E$220,B10)</f>
        <v>0</v>
      </c>
      <c r="G10" s="79">
        <f t="shared" si="0"/>
        <v>0</v>
      </c>
      <c r="H10" s="112">
        <f>SUMIFS(Budget!G$7:G$220,Budget!E$7:E$220,B10)</f>
        <v>0</v>
      </c>
      <c r="I10" s="80">
        <f t="shared" si="1"/>
        <v>0</v>
      </c>
      <c r="J10" s="109"/>
    </row>
    <row r="11" spans="1:10" ht="13.5" customHeight="1" x14ac:dyDescent="0.2">
      <c r="A11" s="81">
        <v>6</v>
      </c>
      <c r="B11" s="77"/>
      <c r="C11" s="78"/>
      <c r="D11" s="110">
        <f>SUMIFS(Budget!F$7:F$106,Budget!E$7:E$106,B11)</f>
        <v>0</v>
      </c>
      <c r="E11" s="111">
        <f>SUMIFS(Budget!F$113:F$163,Budget!E$113:E$163,B11)</f>
        <v>0</v>
      </c>
      <c r="F11" s="110">
        <f>SUMIFS(Budget!F$170:F$220,Budget!E$170:E$220,B11)</f>
        <v>0</v>
      </c>
      <c r="G11" s="79">
        <f t="shared" si="0"/>
        <v>0</v>
      </c>
      <c r="H11" s="112">
        <f>SUMIFS(Budget!G$7:G$220,Budget!E$7:E$220,B11)</f>
        <v>0</v>
      </c>
      <c r="I11" s="80">
        <f t="shared" si="1"/>
        <v>0</v>
      </c>
      <c r="J11" s="109"/>
    </row>
    <row r="12" spans="1:10" ht="13.5" customHeight="1" x14ac:dyDescent="0.2">
      <c r="A12" s="81">
        <v>7</v>
      </c>
      <c r="B12" s="77"/>
      <c r="C12" s="78"/>
      <c r="D12" s="110">
        <f>SUMIFS(Budget!F$7:F$106,Budget!E$7:E$106,B12)</f>
        <v>0</v>
      </c>
      <c r="E12" s="111">
        <f>SUMIFS(Budget!F$113:F$163,Budget!E$113:E$163,B12)</f>
        <v>0</v>
      </c>
      <c r="F12" s="110">
        <f>SUMIFS(Budget!F$170:F$220,Budget!E$170:E$220,B12)</f>
        <v>0</v>
      </c>
      <c r="G12" s="79">
        <f t="shared" si="0"/>
        <v>0</v>
      </c>
      <c r="H12" s="112">
        <f>SUMIFS(Budget!G$7:G$220,Budget!E$7:E$220,B12)</f>
        <v>0</v>
      </c>
      <c r="I12" s="80">
        <f t="shared" si="1"/>
        <v>0</v>
      </c>
      <c r="J12" s="109"/>
    </row>
    <row r="13" spans="1:10" ht="13.5" customHeight="1" x14ac:dyDescent="0.2">
      <c r="A13" s="81">
        <v>8</v>
      </c>
      <c r="B13" s="77"/>
      <c r="C13" s="78"/>
      <c r="D13" s="110">
        <f>SUMIFS(Budget!F$7:F$106,Budget!E$7:E$106,B13)</f>
        <v>0</v>
      </c>
      <c r="E13" s="111">
        <f>SUMIFS(Budget!F$113:F$163,Budget!E$113:E$163,B13)</f>
        <v>0</v>
      </c>
      <c r="F13" s="110">
        <f>SUMIFS(Budget!F$170:F$220,Budget!E$170:E$220,B13)</f>
        <v>0</v>
      </c>
      <c r="G13" s="79">
        <f t="shared" si="0"/>
        <v>0</v>
      </c>
      <c r="H13" s="112">
        <f>SUMIFS(Budget!G$7:G$220,Budget!E$7:E$220,B13)</f>
        <v>0</v>
      </c>
      <c r="I13" s="80">
        <f t="shared" si="1"/>
        <v>0</v>
      </c>
      <c r="J13" s="109"/>
    </row>
    <row r="14" spans="1:10" ht="13.5" customHeight="1" x14ac:dyDescent="0.2">
      <c r="A14" s="81">
        <v>9</v>
      </c>
      <c r="B14" s="77"/>
      <c r="C14" s="78"/>
      <c r="D14" s="110">
        <f>SUMIFS(Budget!F$7:F$106,Budget!E$7:E$106,B14)</f>
        <v>0</v>
      </c>
      <c r="E14" s="111">
        <f>SUMIFS(Budget!F$113:F$163,Budget!E$113:E$163,B14)</f>
        <v>0</v>
      </c>
      <c r="F14" s="110">
        <f>SUMIFS(Budget!F$170:F$220,Budget!E$170:E$220,B14)</f>
        <v>0</v>
      </c>
      <c r="G14" s="79">
        <f t="shared" si="0"/>
        <v>0</v>
      </c>
      <c r="H14" s="112">
        <f>SUMIFS(Budget!G$7:G$220,Budget!E$7:E$220,B14)</f>
        <v>0</v>
      </c>
      <c r="I14" s="80">
        <f t="shared" si="1"/>
        <v>0</v>
      </c>
      <c r="J14" s="109"/>
    </row>
    <row r="15" spans="1:10" ht="13.5" customHeight="1" x14ac:dyDescent="0.2">
      <c r="A15" s="81">
        <v>10</v>
      </c>
      <c r="B15" s="77"/>
      <c r="C15" s="78"/>
      <c r="D15" s="110">
        <f>SUMIFS(Budget!F$7:F$106,Budget!E$7:E$106,B15)</f>
        <v>0</v>
      </c>
      <c r="E15" s="111">
        <f>SUMIFS(Budget!F$113:F$163,Budget!E$113:E$163,B15)</f>
        <v>0</v>
      </c>
      <c r="F15" s="110">
        <f>SUMIFS(Budget!F$170:F$220,Budget!E$170:E$220,B15)</f>
        <v>0</v>
      </c>
      <c r="G15" s="79">
        <f t="shared" si="0"/>
        <v>0</v>
      </c>
      <c r="H15" s="112">
        <f>SUMIFS(Budget!G$7:G$220,Budget!E$7:E$220,B15)</f>
        <v>0</v>
      </c>
      <c r="I15" s="80">
        <f t="shared" si="1"/>
        <v>0</v>
      </c>
      <c r="J15" s="109"/>
    </row>
    <row r="16" spans="1:10" ht="13.5" customHeight="1" x14ac:dyDescent="0.2">
      <c r="A16" s="81">
        <v>11</v>
      </c>
      <c r="B16" s="77"/>
      <c r="C16" s="78"/>
      <c r="D16" s="110">
        <f>SUMIFS(Budget!F$7:F$106,Budget!E$7:E$106,B16)</f>
        <v>0</v>
      </c>
      <c r="E16" s="111">
        <f>SUMIFS(Budget!F$113:F$163,Budget!E$113:E$163,B16)</f>
        <v>0</v>
      </c>
      <c r="F16" s="110">
        <f>SUMIFS(Budget!F$170:F$220,Budget!E$170:E$220,B16)</f>
        <v>0</v>
      </c>
      <c r="G16" s="79">
        <f t="shared" si="0"/>
        <v>0</v>
      </c>
      <c r="H16" s="112">
        <f>SUMIFS(Budget!G$7:G$220,Budget!E$7:E$220,B16)</f>
        <v>0</v>
      </c>
      <c r="I16" s="80">
        <f t="shared" si="1"/>
        <v>0</v>
      </c>
      <c r="J16" s="109"/>
    </row>
    <row r="17" spans="1:10" ht="13.5" customHeight="1" x14ac:dyDescent="0.2">
      <c r="A17" s="81">
        <v>12</v>
      </c>
      <c r="B17" s="77"/>
      <c r="C17" s="78"/>
      <c r="D17" s="110">
        <f>SUMIFS(Budget!F$7:F$106,Budget!E$7:E$106,B17)</f>
        <v>0</v>
      </c>
      <c r="E17" s="111">
        <f>SUMIFS(Budget!F$113:F$163,Budget!E$113:E$163,B17)</f>
        <v>0</v>
      </c>
      <c r="F17" s="110">
        <f>SUMIFS(Budget!F$170:F$220,Budget!E$170:E$220,B17)</f>
        <v>0</v>
      </c>
      <c r="G17" s="79">
        <f t="shared" si="0"/>
        <v>0</v>
      </c>
      <c r="H17" s="112">
        <f>SUMIFS(Budget!G$7:G$220,Budget!E$7:E$220,B17)</f>
        <v>0</v>
      </c>
      <c r="I17" s="80">
        <f t="shared" si="1"/>
        <v>0</v>
      </c>
      <c r="J17" s="109"/>
    </row>
    <row r="18" spans="1:10" ht="13.5" customHeight="1" x14ac:dyDescent="0.2">
      <c r="A18" s="81">
        <v>13</v>
      </c>
      <c r="B18" s="77"/>
      <c r="C18" s="78"/>
      <c r="D18" s="110">
        <f>SUMIFS(Budget!F$7:F$106,Budget!E$7:E$106,B18)</f>
        <v>0</v>
      </c>
      <c r="E18" s="111">
        <f>SUMIFS(Budget!F$113:F$163,Budget!E$113:E$163,B18)</f>
        <v>0</v>
      </c>
      <c r="F18" s="110">
        <f>SUMIFS(Budget!F$170:F$220,Budget!E$170:E$220,B18)</f>
        <v>0</v>
      </c>
      <c r="G18" s="79">
        <f t="shared" si="0"/>
        <v>0</v>
      </c>
      <c r="H18" s="112">
        <f>SUMIFS(Budget!G$7:G$220,Budget!E$7:E$220,B18)</f>
        <v>0</v>
      </c>
      <c r="I18" s="80">
        <f t="shared" si="1"/>
        <v>0</v>
      </c>
      <c r="J18" s="109"/>
    </row>
    <row r="19" spans="1:10" ht="13.5" customHeight="1" x14ac:dyDescent="0.2">
      <c r="A19" s="81">
        <v>14</v>
      </c>
      <c r="B19" s="77"/>
      <c r="C19" s="78"/>
      <c r="D19" s="110">
        <f>SUMIFS(Budget!F$7:F$106,Budget!E$7:E$106,B19)</f>
        <v>0</v>
      </c>
      <c r="E19" s="111">
        <f>SUMIFS(Budget!F$113:F$163,Budget!E$113:E$163,B19)</f>
        <v>0</v>
      </c>
      <c r="F19" s="110">
        <f>SUMIFS(Budget!F$170:F$220,Budget!E$170:E$220,B19)</f>
        <v>0</v>
      </c>
      <c r="G19" s="79">
        <f t="shared" si="0"/>
        <v>0</v>
      </c>
      <c r="H19" s="112">
        <f>SUMIFS(Budget!G$7:G$220,Budget!E$7:E$220,B19)</f>
        <v>0</v>
      </c>
      <c r="I19" s="80">
        <f t="shared" si="1"/>
        <v>0</v>
      </c>
      <c r="J19" s="109"/>
    </row>
    <row r="20" spans="1:10" ht="13.5" customHeight="1" thickBot="1" x14ac:dyDescent="0.25">
      <c r="A20" s="82">
        <v>15</v>
      </c>
      <c r="B20" s="77"/>
      <c r="C20" s="78"/>
      <c r="D20" s="110">
        <f>SUMIFS(Budget!F$7:F$106,Budget!E$7:E$106,B20)</f>
        <v>0</v>
      </c>
      <c r="E20" s="111">
        <f>SUMIFS(Budget!F$113:F$163,Budget!E$113:E$163,B20)</f>
        <v>0</v>
      </c>
      <c r="F20" s="110">
        <f>SUMIFS(Budget!F$170:F$220,Budget!E$170:E$220,B20)</f>
        <v>0</v>
      </c>
      <c r="G20" s="79">
        <f t="shared" si="0"/>
        <v>0</v>
      </c>
      <c r="H20" s="112">
        <f>SUMIFS(Budget!G$7:G$220,Budget!E$7:E$220,B20)</f>
        <v>0</v>
      </c>
      <c r="I20" s="80">
        <f t="shared" si="1"/>
        <v>0</v>
      </c>
      <c r="J20" s="109"/>
    </row>
    <row r="21" spans="1:10" ht="18.75" customHeight="1" thickBot="1" x14ac:dyDescent="0.25">
      <c r="A21" s="17"/>
      <c r="B21" s="218" t="s">
        <v>121</v>
      </c>
      <c r="C21" s="219"/>
      <c r="D21" s="113">
        <f t="shared" ref="D21:I21" si="2">SUM(D6:D20)</f>
        <v>0</v>
      </c>
      <c r="E21" s="114">
        <f t="shared" si="2"/>
        <v>0</v>
      </c>
      <c r="F21" s="113">
        <f t="shared" si="2"/>
        <v>0</v>
      </c>
      <c r="G21" s="113">
        <f t="shared" si="2"/>
        <v>0</v>
      </c>
      <c r="H21" s="114">
        <f t="shared" si="2"/>
        <v>0</v>
      </c>
      <c r="I21" s="83">
        <f t="shared" si="2"/>
        <v>0</v>
      </c>
      <c r="J21" s="109"/>
    </row>
    <row r="22" spans="1:10" ht="14.25" hidden="1" x14ac:dyDescent="0.2">
      <c r="A22" s="14"/>
      <c r="B22" s="14"/>
      <c r="C22" s="14"/>
      <c r="D22" s="14"/>
      <c r="E22" s="14"/>
      <c r="F22" s="14"/>
      <c r="G22" s="14"/>
      <c r="H22" s="14"/>
      <c r="I22" s="14"/>
      <c r="J22" s="109"/>
    </row>
    <row r="23" spans="1:10" s="87" customFormat="1" ht="25.15" customHeight="1" x14ac:dyDescent="0.2">
      <c r="A23" s="86"/>
      <c r="B23" s="86"/>
      <c r="C23" s="86"/>
      <c r="D23" s="86"/>
      <c r="E23" s="86"/>
      <c r="F23" s="86"/>
      <c r="G23" s="86"/>
      <c r="H23" s="86"/>
      <c r="I23" s="86"/>
      <c r="J23" s="115"/>
    </row>
    <row r="24" spans="1:10" ht="25.15" customHeight="1" x14ac:dyDescent="0.2">
      <c r="A24" s="14"/>
      <c r="B24" s="14"/>
      <c r="C24" s="14"/>
      <c r="D24" s="14"/>
      <c r="E24" s="14"/>
      <c r="F24" s="14"/>
      <c r="G24" s="14"/>
      <c r="H24" s="14"/>
      <c r="I24" s="14"/>
    </row>
    <row r="25" spans="1:10" ht="25.15" hidden="1" customHeight="1" x14ac:dyDescent="0.2">
      <c r="A25" s="14"/>
      <c r="B25" s="14"/>
      <c r="C25" s="14"/>
      <c r="D25" s="14"/>
      <c r="E25" s="14"/>
      <c r="F25" s="14"/>
      <c r="G25" s="14"/>
      <c r="H25" s="14"/>
      <c r="I25" s="14"/>
    </row>
    <row r="26" spans="1:10" ht="25.15" hidden="1" customHeight="1" x14ac:dyDescent="0.2">
      <c r="A26" s="14"/>
      <c r="B26" s="14"/>
      <c r="C26" s="14"/>
      <c r="D26" s="14"/>
      <c r="E26" s="14"/>
      <c r="F26" s="14"/>
      <c r="G26" s="14"/>
      <c r="H26" s="14"/>
      <c r="I26" s="14"/>
    </row>
    <row r="27" spans="1:10" ht="14.25" hidden="1" x14ac:dyDescent="0.2">
      <c r="A27" s="14"/>
      <c r="B27" s="14"/>
      <c r="C27" s="14"/>
      <c r="D27" s="14"/>
      <c r="E27" s="14"/>
      <c r="F27" s="14"/>
      <c r="G27" s="14"/>
      <c r="H27" s="14"/>
      <c r="I27" s="14"/>
    </row>
    <row r="28" spans="1:10" ht="14.25" hidden="1" x14ac:dyDescent="0.2">
      <c r="A28" s="14"/>
      <c r="B28" s="14"/>
      <c r="C28" s="14"/>
      <c r="D28" s="14"/>
      <c r="E28" s="14"/>
      <c r="F28" s="14"/>
      <c r="G28" s="14"/>
      <c r="H28" s="14"/>
      <c r="I28" s="14"/>
    </row>
    <row r="29" spans="1:10" ht="14.25" hidden="1" x14ac:dyDescent="0.2">
      <c r="A29" s="14"/>
      <c r="B29" s="14"/>
      <c r="C29" s="14"/>
      <c r="D29" s="14"/>
      <c r="E29" s="14"/>
      <c r="F29" s="14"/>
      <c r="G29" s="14"/>
      <c r="H29" s="14"/>
      <c r="I29" s="14"/>
    </row>
    <row r="30" spans="1:10" ht="14.25" hidden="1" x14ac:dyDescent="0.2">
      <c r="A30" s="14"/>
      <c r="B30" s="14"/>
      <c r="C30" s="14"/>
      <c r="D30" s="14"/>
      <c r="E30" s="14"/>
      <c r="F30" s="14"/>
      <c r="G30" s="14"/>
      <c r="H30" s="14"/>
      <c r="I30" s="14"/>
    </row>
    <row r="31" spans="1:10" ht="14.25" hidden="1" x14ac:dyDescent="0.2">
      <c r="A31" s="14"/>
      <c r="B31" s="14"/>
      <c r="C31" s="14"/>
      <c r="D31" s="14"/>
      <c r="E31" s="14"/>
      <c r="F31" s="14"/>
      <c r="G31" s="14"/>
      <c r="H31" s="14"/>
      <c r="I31" s="14"/>
    </row>
    <row r="32" spans="1:10" ht="14.25" hidden="1" x14ac:dyDescent="0.2">
      <c r="A32" s="14"/>
      <c r="B32" s="14"/>
      <c r="C32" s="14"/>
      <c r="D32" s="14"/>
      <c r="E32" s="14"/>
      <c r="F32" s="14"/>
      <c r="G32" s="14"/>
      <c r="H32" s="14"/>
      <c r="I32" s="14"/>
    </row>
    <row r="33" spans="1:9" ht="14.25" hidden="1" x14ac:dyDescent="0.2">
      <c r="A33" s="14"/>
      <c r="B33" s="14"/>
      <c r="C33" s="14"/>
      <c r="D33" s="14"/>
      <c r="E33" s="14"/>
      <c r="F33" s="14"/>
      <c r="G33" s="14"/>
      <c r="H33" s="14"/>
      <c r="I33" s="14"/>
    </row>
    <row r="34" spans="1:9" ht="14.25" hidden="1" x14ac:dyDescent="0.2">
      <c r="A34" s="14"/>
      <c r="B34" s="14"/>
      <c r="C34" s="14"/>
      <c r="D34" s="14"/>
      <c r="E34" s="14"/>
      <c r="F34" s="14"/>
      <c r="G34" s="14"/>
      <c r="H34" s="14"/>
      <c r="I34" s="14"/>
    </row>
    <row r="35" spans="1:9" ht="14.25" hidden="1" x14ac:dyDescent="0.2">
      <c r="A35" s="14"/>
      <c r="B35" s="14"/>
      <c r="C35" s="14"/>
      <c r="D35" s="14"/>
      <c r="E35" s="14"/>
      <c r="F35" s="14"/>
      <c r="G35" s="14"/>
      <c r="H35" s="14"/>
      <c r="I35" s="14"/>
    </row>
    <row r="36" spans="1:9" ht="14.25" hidden="1" x14ac:dyDescent="0.2">
      <c r="A36" s="14"/>
      <c r="B36" s="14"/>
      <c r="C36" s="14"/>
      <c r="D36" s="14"/>
      <c r="E36" s="14"/>
      <c r="F36" s="14"/>
      <c r="G36" s="14"/>
      <c r="H36" s="14"/>
      <c r="I36" s="14"/>
    </row>
    <row r="37" spans="1:9" ht="14.25" hidden="1" x14ac:dyDescent="0.2">
      <c r="A37" s="14"/>
      <c r="B37" s="14"/>
      <c r="C37" s="14"/>
      <c r="D37" s="14"/>
      <c r="E37" s="14"/>
      <c r="F37" s="14"/>
      <c r="G37" s="14"/>
      <c r="H37" s="14"/>
      <c r="I37" s="14"/>
    </row>
    <row r="38" spans="1:9" ht="14.25" hidden="1" x14ac:dyDescent="0.2">
      <c r="A38" s="14"/>
      <c r="B38" s="14"/>
      <c r="C38" s="14"/>
      <c r="D38" s="14"/>
      <c r="E38" s="14"/>
      <c r="F38" s="14"/>
      <c r="G38" s="14"/>
      <c r="H38" s="14"/>
      <c r="I38" s="14"/>
    </row>
    <row r="39" spans="1:9" ht="14.25" hidden="1" x14ac:dyDescent="0.2">
      <c r="A39" s="14"/>
      <c r="B39" s="14"/>
      <c r="C39" s="14"/>
      <c r="D39" s="14"/>
      <c r="E39" s="14"/>
      <c r="F39" s="14"/>
      <c r="G39" s="14"/>
      <c r="H39" s="14"/>
      <c r="I39" s="14"/>
    </row>
    <row r="40" spans="1:9" ht="14.25" hidden="1" x14ac:dyDescent="0.2">
      <c r="A40" s="14"/>
      <c r="B40" s="14"/>
      <c r="C40" s="14"/>
      <c r="D40" s="14"/>
      <c r="E40" s="14"/>
      <c r="F40" s="14"/>
      <c r="G40" s="14"/>
      <c r="H40" s="14"/>
      <c r="I40" s="14"/>
    </row>
    <row r="41" spans="1:9" ht="14.25" hidden="1" x14ac:dyDescent="0.2">
      <c r="A41" s="14"/>
      <c r="B41" s="14"/>
      <c r="C41" s="14"/>
      <c r="D41" s="14"/>
      <c r="E41" s="14"/>
      <c r="F41" s="14"/>
      <c r="G41" s="14"/>
      <c r="H41" s="14"/>
      <c r="I41" s="14"/>
    </row>
    <row r="42" spans="1:9" ht="14.25" hidden="1" x14ac:dyDescent="0.2">
      <c r="A42" s="14"/>
      <c r="B42" s="14"/>
      <c r="C42" s="14"/>
      <c r="D42" s="14"/>
      <c r="E42" s="14"/>
      <c r="F42" s="14"/>
      <c r="G42" s="14"/>
      <c r="H42" s="14"/>
      <c r="I42" s="14"/>
    </row>
  </sheetData>
  <sheetProtection algorithmName="SHA-512" hashValue="qWCWpy/m2oEcRjZ1Gj2vOkhn/t4la4Zrz/J8icQmHZ7pz6lkQXfvPIXnfQHFicX+K8NFt+y00fb4vZGUtQQ0XA==" saltValue="hnJDealytzVpKxuPSUBpOA==" spinCount="100000" sheet="1" objects="1" scenarios="1"/>
  <mergeCells count="11">
    <mergeCell ref="I3:I4"/>
    <mergeCell ref="B21:C21"/>
    <mergeCell ref="D1:H1"/>
    <mergeCell ref="A3:A4"/>
    <mergeCell ref="B3:B4"/>
    <mergeCell ref="C3:C4"/>
    <mergeCell ref="D3:D4"/>
    <mergeCell ref="E3:E4"/>
    <mergeCell ref="F3:F4"/>
    <mergeCell ref="H3:H4"/>
    <mergeCell ref="G3:G4"/>
  </mergeCells>
  <phoneticPr fontId="29" type="noConversion"/>
  <conditionalFormatting sqref="D6:D20">
    <cfRule type="expression" dxfId="8" priority="2">
      <formula>$C6:XFD20&lt;&gt;"Overig"</formula>
    </cfRule>
  </conditionalFormatting>
  <conditionalFormatting sqref="D21">
    <cfRule type="expression" dxfId="7" priority="5">
      <formula>$C21:XFD38&lt;&gt;"Overig"</formula>
    </cfRule>
  </conditionalFormatting>
  <conditionalFormatting sqref="E6:G20">
    <cfRule type="expression" dxfId="6" priority="1">
      <formula>B6:$C20&lt;&gt;"Overig"</formula>
    </cfRule>
  </conditionalFormatting>
  <conditionalFormatting sqref="E21:G21">
    <cfRule type="expression" dxfId="5" priority="9">
      <formula>$A21:D25&lt;&gt;"Overig"</formula>
    </cfRule>
  </conditionalFormatting>
  <conditionalFormatting sqref="G21">
    <cfRule type="expression" dxfId="4" priority="21">
      <formula>$A21:G25&lt;&gt;"Overig"</formula>
    </cfRule>
  </conditionalFormatting>
  <conditionalFormatting sqref="H6:H20">
    <cfRule type="expression" dxfId="3" priority="13">
      <formula>$C6:D20&lt;&gt;"Overig"</formula>
    </cfRule>
  </conditionalFormatting>
  <conditionalFormatting sqref="H21">
    <cfRule type="expression" dxfId="2" priority="16">
      <formula>$A21:F25&lt;&gt;"Overig"</formula>
    </cfRule>
  </conditionalFormatting>
  <pageMargins left="0.7" right="0.7" top="0.75" bottom="0.75" header="0.3" footer="0.3"/>
  <pageSetup scale="5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F2BA3-20A5-43DD-9E9E-FFDDFA25D68A}">
          <x14:formula1>
            <xm:f>hulpsheets!$H$1:$H$12</xm:f>
          </x14:formula1>
          <xm:sqref>C6:C20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N115"/>
  <sheetViews>
    <sheetView tabSelected="1" topLeftCell="A25" zoomScale="91" zoomScaleNormal="91" workbookViewId="0"/>
  </sheetViews>
  <sheetFormatPr defaultColWidth="0" defaultRowHeight="14.25" zeroHeight="1" outlineLevelRow="1" x14ac:dyDescent="0.2"/>
  <cols>
    <col min="1" max="1" width="5.140625" style="15" customWidth="1"/>
    <col min="2" max="3" width="21.42578125" style="15" customWidth="1"/>
    <col min="4" max="4" width="19.5703125" style="15" customWidth="1"/>
    <col min="5" max="5" width="15.5703125" style="15" customWidth="1"/>
    <col min="6" max="6" width="19.42578125" style="15" customWidth="1"/>
    <col min="7" max="7" width="25.28515625" style="15" customWidth="1"/>
    <col min="8" max="8" width="23.5703125" style="15" customWidth="1"/>
    <col min="9" max="9" width="14" style="15" customWidth="1"/>
    <col min="10" max="10" width="26.140625" style="15" customWidth="1"/>
    <col min="11" max="11" width="29.42578125" style="15" customWidth="1"/>
    <col min="12" max="12" width="29.85546875" style="15" customWidth="1"/>
    <col min="13" max="13" width="21.42578125" style="14" customWidth="1"/>
    <col min="14" max="14" width="1.42578125" style="15" customWidth="1"/>
    <col min="15" max="16384" width="21.42578125" style="15" hidden="1"/>
  </cols>
  <sheetData>
    <row r="1" spans="1:14" ht="26.25" x14ac:dyDescent="0.2">
      <c r="A1" s="13" t="s">
        <v>54</v>
      </c>
      <c r="B1" s="14"/>
      <c r="C1" s="14"/>
      <c r="D1" s="14"/>
      <c r="E1" s="14"/>
      <c r="F1" s="14"/>
      <c r="G1" s="14"/>
      <c r="H1" s="14"/>
      <c r="I1" s="14"/>
      <c r="J1" s="14"/>
      <c r="K1" s="14"/>
      <c r="L1" s="14"/>
      <c r="N1" s="14"/>
    </row>
    <row r="2" spans="1:14" x14ac:dyDescent="0.2">
      <c r="A2" s="14"/>
      <c r="B2" s="14"/>
      <c r="C2" s="14"/>
      <c r="D2" s="14"/>
      <c r="E2" s="14"/>
      <c r="F2" s="14"/>
      <c r="G2" s="14"/>
      <c r="H2" s="14"/>
      <c r="I2" s="14"/>
      <c r="J2" s="14"/>
      <c r="K2" s="14"/>
      <c r="L2" s="14"/>
      <c r="N2" s="14"/>
    </row>
    <row r="3" spans="1:14" x14ac:dyDescent="0.2">
      <c r="A3" s="16" t="s">
        <v>55</v>
      </c>
      <c r="B3" s="17"/>
      <c r="C3" s="17"/>
      <c r="D3" s="17"/>
      <c r="E3" s="17"/>
      <c r="F3" s="17"/>
      <c r="G3" s="17"/>
      <c r="H3" s="17"/>
      <c r="I3" s="17"/>
      <c r="J3" s="17"/>
      <c r="K3" s="17"/>
      <c r="L3" s="17"/>
      <c r="M3" s="17"/>
      <c r="N3" s="14"/>
    </row>
    <row r="4" spans="1:14" ht="15" thickBot="1" x14ac:dyDescent="0.25">
      <c r="A4" s="16"/>
      <c r="B4" s="17"/>
      <c r="C4" s="17"/>
      <c r="D4" s="17"/>
      <c r="E4" s="17"/>
      <c r="F4" s="17"/>
      <c r="G4" s="17"/>
      <c r="H4" s="17"/>
      <c r="I4" s="17"/>
      <c r="J4" s="17"/>
      <c r="K4" s="17"/>
      <c r="L4" s="17"/>
      <c r="M4" s="17"/>
      <c r="N4" s="14"/>
    </row>
    <row r="5" spans="1:14" ht="12.75" customHeight="1" x14ac:dyDescent="0.2">
      <c r="A5" s="243" t="s">
        <v>0</v>
      </c>
      <c r="B5" s="245" t="s">
        <v>68</v>
      </c>
      <c r="C5" s="245" t="s">
        <v>117</v>
      </c>
      <c r="D5" s="238" t="s">
        <v>56</v>
      </c>
      <c r="E5" s="245" t="s">
        <v>57</v>
      </c>
      <c r="F5" s="238" t="s">
        <v>58</v>
      </c>
      <c r="G5" s="238" t="s">
        <v>59</v>
      </c>
      <c r="H5" s="238" t="s">
        <v>60</v>
      </c>
      <c r="I5" s="238" t="s">
        <v>61</v>
      </c>
      <c r="J5" s="238" t="s">
        <v>62</v>
      </c>
      <c r="K5" s="238" t="s">
        <v>63</v>
      </c>
      <c r="L5" s="238" t="s">
        <v>64</v>
      </c>
      <c r="M5" s="240" t="s">
        <v>65</v>
      </c>
      <c r="N5" s="14"/>
    </row>
    <row r="6" spans="1:14" ht="33" customHeight="1" thickBot="1" x14ac:dyDescent="0.25">
      <c r="A6" s="244"/>
      <c r="B6" s="246"/>
      <c r="C6" s="246"/>
      <c r="D6" s="239"/>
      <c r="E6" s="246"/>
      <c r="F6" s="239"/>
      <c r="G6" s="239"/>
      <c r="H6" s="239"/>
      <c r="I6" s="239"/>
      <c r="J6" s="239"/>
      <c r="K6" s="239"/>
      <c r="L6" s="239"/>
      <c r="M6" s="241"/>
      <c r="N6" s="14"/>
    </row>
    <row r="7" spans="1:14" x14ac:dyDescent="0.2">
      <c r="A7" s="194">
        <v>1</v>
      </c>
      <c r="B7" s="73"/>
      <c r="C7" s="195"/>
      <c r="D7" s="73"/>
      <c r="E7" s="73"/>
      <c r="F7" s="187"/>
      <c r="G7" s="196">
        <f>IFERROR(IF(D7="VSNU",INDEX(Tabel_VSNU,MATCH($F7,hulpsheets!$A$15:$A$111,0),MATCH($E7,hulpsheets!$A$15:$F$15,0)),IF(D7="NFU",INDEX(Tabel_NFU,MATCH($F7,hulpsheets!$H$15:$H$111,0),MATCH($E7,hulpsheets!$H$15:$N$15,0)),IF(D7="Overig",0,0))),0)</f>
        <v>0</v>
      </c>
      <c r="H7" s="118"/>
      <c r="I7" s="197"/>
      <c r="J7" s="188">
        <f t="shared" ref="J7:J20" si="0">IF(G7&gt;0,G7*I7,H7*F7*I7)</f>
        <v>0</v>
      </c>
      <c r="K7" s="188">
        <f t="shared" ref="K7:K20" si="1">IF(D7="Overig",J7*0.4,0)</f>
        <v>0</v>
      </c>
      <c r="L7" s="189"/>
      <c r="M7" s="188">
        <f t="shared" ref="M7:M20" si="2">IF(D7="Overig",((J7+K7)*(1+L7)),J7)</f>
        <v>0</v>
      </c>
      <c r="N7" s="14"/>
    </row>
    <row r="8" spans="1:14" x14ac:dyDescent="0.2">
      <c r="A8" s="190">
        <v>2</v>
      </c>
      <c r="B8" s="70"/>
      <c r="C8" s="191"/>
      <c r="D8" s="70"/>
      <c r="E8" s="70"/>
      <c r="F8" s="71"/>
      <c r="G8" s="192">
        <f>IFERROR(IF(D8="VSNU",INDEX(Tabel_VSNU,MATCH($F8,hulpsheets!$A$15:$A$111,0),MATCH($E8,hulpsheets!$A$15:$F$15,0)),IF(D8="NFU",INDEX(Tabel_NFU,MATCH($F8,hulpsheets!$H$15:$H$111,0),MATCH($E8,hulpsheets!$H$15:$N$15,0)),IF(D8="Overig",0,0))),0)</f>
        <v>0</v>
      </c>
      <c r="H8" s="28"/>
      <c r="I8" s="193"/>
      <c r="J8" s="1">
        <f t="shared" si="0"/>
        <v>0</v>
      </c>
      <c r="K8" s="1">
        <f t="shared" si="1"/>
        <v>0</v>
      </c>
      <c r="L8" s="186"/>
      <c r="M8" s="1">
        <f t="shared" si="2"/>
        <v>0</v>
      </c>
      <c r="N8" s="14"/>
    </row>
    <row r="9" spans="1:14" x14ac:dyDescent="0.2">
      <c r="A9" s="190">
        <v>3</v>
      </c>
      <c r="B9" s="70"/>
      <c r="C9" s="191"/>
      <c r="D9" s="70"/>
      <c r="E9" s="70"/>
      <c r="F9" s="71"/>
      <c r="G9" s="192">
        <f>IFERROR(IF(D9="VSNU",INDEX(Tabel_VSNU,MATCH($F9,hulpsheets!$A$15:$A$111,0),MATCH($E9,hulpsheets!$A$15:$F$15,0)),IF(D9="NFU",INDEX(Tabel_NFU,MATCH($F9,hulpsheets!$H$15:$H$111,0),MATCH($E9,hulpsheets!$H$15:$N$15,0)),IF(D9="Overig",0,0))),0)</f>
        <v>0</v>
      </c>
      <c r="H9" s="28"/>
      <c r="I9" s="193"/>
      <c r="J9" s="1">
        <f t="shared" si="0"/>
        <v>0</v>
      </c>
      <c r="K9" s="1">
        <f t="shared" si="1"/>
        <v>0</v>
      </c>
      <c r="L9" s="186"/>
      <c r="M9" s="1">
        <f t="shared" si="2"/>
        <v>0</v>
      </c>
      <c r="N9" s="14"/>
    </row>
    <row r="10" spans="1:14" x14ac:dyDescent="0.2">
      <c r="A10" s="190">
        <v>4</v>
      </c>
      <c r="B10" s="70"/>
      <c r="C10" s="191"/>
      <c r="D10" s="70"/>
      <c r="E10" s="70"/>
      <c r="F10" s="71"/>
      <c r="G10" s="192">
        <f>IFERROR(IF(D10="VSNU",INDEX(Tabel_VSNU,MATCH($F10,hulpsheets!$A$15:$A$111,0),MATCH($E10,hulpsheets!$A$15:$F$15,0)),IF(D10="NFU",INDEX(Tabel_NFU,MATCH($F10,hulpsheets!$H$15:$H$111,0),MATCH($E10,hulpsheets!$H$15:$N$15,0)),IF(D10="Overig",0,0))),0)</f>
        <v>0</v>
      </c>
      <c r="H10" s="28"/>
      <c r="I10" s="193"/>
      <c r="J10" s="1">
        <f t="shared" si="0"/>
        <v>0</v>
      </c>
      <c r="K10" s="1">
        <f t="shared" si="1"/>
        <v>0</v>
      </c>
      <c r="L10" s="186"/>
      <c r="M10" s="1">
        <f t="shared" si="2"/>
        <v>0</v>
      </c>
      <c r="N10" s="14"/>
    </row>
    <row r="11" spans="1:14" x14ac:dyDescent="0.2">
      <c r="A11" s="190">
        <v>5</v>
      </c>
      <c r="B11" s="70"/>
      <c r="C11" s="191"/>
      <c r="D11" s="70"/>
      <c r="E11" s="70"/>
      <c r="F11" s="71"/>
      <c r="G11" s="192">
        <f>IFERROR(IF(D11="VSNU",INDEX(Tabel_VSNU,MATCH($F11,hulpsheets!$A$15:$A$111,0),MATCH($E11,hulpsheets!$A$15:$F$15,0)),IF(D11="NFU",INDEX(Tabel_NFU,MATCH($F11,hulpsheets!$H$15:$H$111,0),MATCH($E11,hulpsheets!$H$15:$N$15,0)),IF(D11="Overig",0,0))),0)</f>
        <v>0</v>
      </c>
      <c r="H11" s="28"/>
      <c r="I11" s="193"/>
      <c r="J11" s="1">
        <f t="shared" si="0"/>
        <v>0</v>
      </c>
      <c r="K11" s="1">
        <f t="shared" si="1"/>
        <v>0</v>
      </c>
      <c r="L11" s="186"/>
      <c r="M11" s="1">
        <f t="shared" si="2"/>
        <v>0</v>
      </c>
      <c r="N11" s="14"/>
    </row>
    <row r="12" spans="1:14" x14ac:dyDescent="0.2">
      <c r="A12" s="190">
        <v>6</v>
      </c>
      <c r="B12" s="70"/>
      <c r="C12" s="191"/>
      <c r="D12" s="70"/>
      <c r="E12" s="70"/>
      <c r="F12" s="71"/>
      <c r="G12" s="192">
        <f>IFERROR(IF(D12="VSNU",INDEX(Tabel_VSNU,MATCH($F12,hulpsheets!$A$15:$A$111,0),MATCH($E12,hulpsheets!$A$15:$F$15,0)),IF(D12="NFU",INDEX(Tabel_NFU,MATCH($F12,hulpsheets!$H$15:$H$111,0),MATCH($E12,hulpsheets!$H$15:$N$15,0)),IF(D12="Overig",0,0))),0)</f>
        <v>0</v>
      </c>
      <c r="H12" s="28"/>
      <c r="I12" s="193"/>
      <c r="J12" s="1">
        <f t="shared" si="0"/>
        <v>0</v>
      </c>
      <c r="K12" s="1">
        <f t="shared" si="1"/>
        <v>0</v>
      </c>
      <c r="L12" s="186"/>
      <c r="M12" s="1">
        <f t="shared" si="2"/>
        <v>0</v>
      </c>
      <c r="N12" s="14"/>
    </row>
    <row r="13" spans="1:14" x14ac:dyDescent="0.2">
      <c r="A13" s="190">
        <v>7</v>
      </c>
      <c r="B13" s="70"/>
      <c r="C13" s="191"/>
      <c r="D13" s="70"/>
      <c r="E13" s="70"/>
      <c r="F13" s="71"/>
      <c r="G13" s="192">
        <f>IFERROR(IF(D13="VSNU",INDEX(Tabel_VSNU,MATCH($F13,hulpsheets!$A$15:$A$111,0),MATCH($E13,hulpsheets!$A$15:$F$15,0)),IF(D13="NFU",INDEX(Tabel_NFU,MATCH($F13,hulpsheets!$H$15:$H$111,0),MATCH($E13,hulpsheets!$H$15:$N$15,0)),IF(D13="Overig",0,0))),0)</f>
        <v>0</v>
      </c>
      <c r="H13" s="28"/>
      <c r="I13" s="193"/>
      <c r="J13" s="1">
        <f t="shared" si="0"/>
        <v>0</v>
      </c>
      <c r="K13" s="1">
        <f t="shared" si="1"/>
        <v>0</v>
      </c>
      <c r="L13" s="186"/>
      <c r="M13" s="1">
        <f t="shared" si="2"/>
        <v>0</v>
      </c>
      <c r="N13" s="14"/>
    </row>
    <row r="14" spans="1:14" x14ac:dyDescent="0.2">
      <c r="A14" s="190">
        <v>8</v>
      </c>
      <c r="B14" s="70"/>
      <c r="C14" s="191"/>
      <c r="D14" s="70"/>
      <c r="E14" s="70"/>
      <c r="F14" s="71"/>
      <c r="G14" s="192">
        <f>IFERROR(IF(D14="VSNU",INDEX(Tabel_VSNU,MATCH($F14,hulpsheets!$A$15:$A$111,0),MATCH($E14,hulpsheets!$A$15:$F$15,0)),IF(D14="NFU",INDEX(Tabel_NFU,MATCH($F14,hulpsheets!$H$15:$H$111,0),MATCH($E14,hulpsheets!$H$15:$N$15,0)),IF(D14="Overig",0,0))),0)</f>
        <v>0</v>
      </c>
      <c r="H14" s="28"/>
      <c r="I14" s="193"/>
      <c r="J14" s="1">
        <f t="shared" si="0"/>
        <v>0</v>
      </c>
      <c r="K14" s="1">
        <f t="shared" si="1"/>
        <v>0</v>
      </c>
      <c r="L14" s="186"/>
      <c r="M14" s="1">
        <f t="shared" si="2"/>
        <v>0</v>
      </c>
      <c r="N14" s="14"/>
    </row>
    <row r="15" spans="1:14" x14ac:dyDescent="0.2">
      <c r="A15" s="190">
        <v>9</v>
      </c>
      <c r="B15" s="70"/>
      <c r="C15" s="191"/>
      <c r="D15" s="70"/>
      <c r="E15" s="70"/>
      <c r="F15" s="71"/>
      <c r="G15" s="192">
        <f>IFERROR(IF(D15="VSNU",INDEX(Tabel_VSNU,MATCH($F15,hulpsheets!$A$15:$A$111,0),MATCH($E15,hulpsheets!$A$15:$F$15,0)),IF(D15="NFU",INDEX(Tabel_NFU,MATCH($F15,hulpsheets!$H$15:$H$111,0),MATCH($E15,hulpsheets!$H$15:$N$15,0)),IF(D15="Overig",0,0))),0)</f>
        <v>0</v>
      </c>
      <c r="H15" s="28"/>
      <c r="I15" s="193"/>
      <c r="J15" s="1">
        <f t="shared" si="0"/>
        <v>0</v>
      </c>
      <c r="K15" s="1">
        <f t="shared" si="1"/>
        <v>0</v>
      </c>
      <c r="L15" s="186"/>
      <c r="M15" s="1">
        <f t="shared" si="2"/>
        <v>0</v>
      </c>
      <c r="N15" s="14"/>
    </row>
    <row r="16" spans="1:14" x14ac:dyDescent="0.2">
      <c r="A16" s="190">
        <v>10</v>
      </c>
      <c r="B16" s="70"/>
      <c r="C16" s="191"/>
      <c r="D16" s="70"/>
      <c r="E16" s="70"/>
      <c r="F16" s="71"/>
      <c r="G16" s="192">
        <f>IFERROR(IF(D16="VSNU",INDEX(Tabel_VSNU,MATCH($F16,hulpsheets!$A$15:$A$111,0),MATCH($E16,hulpsheets!$A$15:$F$15,0)),IF(D16="NFU",INDEX(Tabel_NFU,MATCH($F16,hulpsheets!$H$15:$H$111,0),MATCH($E16,hulpsheets!$H$15:$N$15,0)),IF(D16="Overig",0,0))),0)</f>
        <v>0</v>
      </c>
      <c r="H16" s="28"/>
      <c r="I16" s="193"/>
      <c r="J16" s="1">
        <f t="shared" si="0"/>
        <v>0</v>
      </c>
      <c r="K16" s="1">
        <f t="shared" si="1"/>
        <v>0</v>
      </c>
      <c r="L16" s="186"/>
      <c r="M16" s="1">
        <f t="shared" si="2"/>
        <v>0</v>
      </c>
      <c r="N16" s="14"/>
    </row>
    <row r="17" spans="1:14" x14ac:dyDescent="0.2">
      <c r="A17" s="190">
        <v>11</v>
      </c>
      <c r="B17" s="70"/>
      <c r="C17" s="191"/>
      <c r="D17" s="70"/>
      <c r="E17" s="70"/>
      <c r="F17" s="71"/>
      <c r="G17" s="192">
        <f>IFERROR(IF(D17="VSNU",INDEX(Tabel_VSNU,MATCH($F17,hulpsheets!$A$15:$A$111,0),MATCH($E17,hulpsheets!$A$15:$F$15,0)),IF(D17="NFU",INDEX(Tabel_NFU,MATCH($F17,hulpsheets!$H$15:$H$111,0),MATCH($E17,hulpsheets!$H$15:$N$15,0)),IF(D17="Overig",0,0))),0)</f>
        <v>0</v>
      </c>
      <c r="H17" s="28"/>
      <c r="I17" s="193"/>
      <c r="J17" s="1">
        <f t="shared" si="0"/>
        <v>0</v>
      </c>
      <c r="K17" s="1">
        <f t="shared" si="1"/>
        <v>0</v>
      </c>
      <c r="L17" s="186"/>
      <c r="M17" s="1">
        <f t="shared" si="2"/>
        <v>0</v>
      </c>
      <c r="N17" s="14"/>
    </row>
    <row r="18" spans="1:14" x14ac:dyDescent="0.2">
      <c r="A18" s="190">
        <v>12</v>
      </c>
      <c r="B18" s="70"/>
      <c r="C18" s="191"/>
      <c r="D18" s="70"/>
      <c r="E18" s="70"/>
      <c r="F18" s="71"/>
      <c r="G18" s="192">
        <f>IFERROR(IF(D18="VSNU",INDEX(Tabel_VSNU,MATCH($F18,hulpsheets!$A$15:$A$111,0),MATCH($E18,hulpsheets!$A$15:$F$15,0)),IF(D18="NFU",INDEX(Tabel_NFU,MATCH($F18,hulpsheets!$H$15:$H$111,0),MATCH($E18,hulpsheets!$H$15:$N$15,0)),IF(D18="Overig",0,0))),0)</f>
        <v>0</v>
      </c>
      <c r="H18" s="28"/>
      <c r="I18" s="193"/>
      <c r="J18" s="1">
        <f t="shared" si="0"/>
        <v>0</v>
      </c>
      <c r="K18" s="1">
        <f t="shared" si="1"/>
        <v>0</v>
      </c>
      <c r="L18" s="186"/>
      <c r="M18" s="1">
        <f t="shared" si="2"/>
        <v>0</v>
      </c>
      <c r="N18" s="14"/>
    </row>
    <row r="19" spans="1:14" x14ac:dyDescent="0.2">
      <c r="A19" s="190">
        <v>13</v>
      </c>
      <c r="B19" s="70"/>
      <c r="C19" s="191"/>
      <c r="D19" s="70"/>
      <c r="E19" s="70"/>
      <c r="F19" s="71"/>
      <c r="G19" s="192">
        <f>IFERROR(IF(D19="VSNU",INDEX(Tabel_VSNU,MATCH($F19,hulpsheets!$A$15:$A$111,0),MATCH($E19,hulpsheets!$A$15:$F$15,0)),IF(D19="NFU",INDEX(Tabel_NFU,MATCH($F19,hulpsheets!$H$15:$H$111,0),MATCH($E19,hulpsheets!$H$15:$N$15,0)),IF(D19="Overig",0,0))),0)</f>
        <v>0</v>
      </c>
      <c r="H19" s="28"/>
      <c r="I19" s="193"/>
      <c r="J19" s="1">
        <f t="shared" si="0"/>
        <v>0</v>
      </c>
      <c r="K19" s="1">
        <f t="shared" si="1"/>
        <v>0</v>
      </c>
      <c r="L19" s="186"/>
      <c r="M19" s="1">
        <f t="shared" si="2"/>
        <v>0</v>
      </c>
      <c r="N19" s="14"/>
    </row>
    <row r="20" spans="1:14" x14ac:dyDescent="0.2">
      <c r="A20" s="190">
        <v>14</v>
      </c>
      <c r="B20" s="70"/>
      <c r="C20" s="191"/>
      <c r="D20" s="70"/>
      <c r="E20" s="70"/>
      <c r="F20" s="71"/>
      <c r="G20" s="192">
        <f>IFERROR(IF(D20="VSNU",INDEX(Tabel_VSNU,MATCH($F20,hulpsheets!$A$15:$A$111,0),MATCH($E20,hulpsheets!$A$15:$F$15,0)),IF(D20="NFU",INDEX(Tabel_NFU,MATCH($F20,hulpsheets!$H$15:$H$111,0),MATCH($E20,hulpsheets!$H$15:$N$15,0)),IF(D20="Overig",0,0))),0)</f>
        <v>0</v>
      </c>
      <c r="H20" s="28"/>
      <c r="I20" s="193"/>
      <c r="J20" s="1">
        <f t="shared" si="0"/>
        <v>0</v>
      </c>
      <c r="K20" s="1">
        <f t="shared" si="1"/>
        <v>0</v>
      </c>
      <c r="L20" s="186"/>
      <c r="M20" s="1">
        <f t="shared" si="2"/>
        <v>0</v>
      </c>
      <c r="N20" s="14"/>
    </row>
    <row r="21" spans="1:14" x14ac:dyDescent="0.2">
      <c r="A21" s="190">
        <v>15</v>
      </c>
      <c r="B21" s="70"/>
      <c r="C21" s="191"/>
      <c r="D21" s="70"/>
      <c r="E21" s="70"/>
      <c r="F21" s="71"/>
      <c r="G21" s="192">
        <f>IFERROR(IF(D21="VSNU",INDEX(Tabel_VSNU,MATCH($F21,hulpsheets!$A$15:$A$111,0),MATCH($E21,hulpsheets!$A$15:$F$15,0)),IF(D21="NFU",INDEX(Tabel_NFU,MATCH($F21,hulpsheets!$H$15:$H$111,0),MATCH($E21,hulpsheets!$H$15:$N$15,0)),IF(D21="Overig",0,0))),0)</f>
        <v>0</v>
      </c>
      <c r="H21" s="28"/>
      <c r="I21" s="193"/>
      <c r="J21" s="1">
        <f t="shared" ref="J21:J46" si="3">IF(G21&gt;0,G21*I21,H21*F21*I21)</f>
        <v>0</v>
      </c>
      <c r="K21" s="1">
        <f t="shared" ref="K21:K46" si="4">IF(D21="Overig",J21*0.4,0)</f>
        <v>0</v>
      </c>
      <c r="L21" s="186"/>
      <c r="M21" s="1">
        <f t="shared" ref="M21:M46" si="5">IF(D21="Overig",((J21+K21)*(1+L21)),J21)</f>
        <v>0</v>
      </c>
      <c r="N21" s="14"/>
    </row>
    <row r="22" spans="1:14" x14ac:dyDescent="0.2">
      <c r="A22" s="190">
        <v>16</v>
      </c>
      <c r="B22" s="70"/>
      <c r="C22" s="191"/>
      <c r="D22" s="70"/>
      <c r="E22" s="70"/>
      <c r="F22" s="71"/>
      <c r="G22" s="192">
        <f>IFERROR(IF(D22="VSNU",INDEX(Tabel_VSNU,MATCH($F22,hulpsheets!$A$15:$A$111,0),MATCH($E22,hulpsheets!$A$15:$F$15,0)),IF(D22="NFU",INDEX(Tabel_NFU,MATCH($F22,hulpsheets!$H$15:$H$111,0),MATCH($E22,hulpsheets!$H$15:$N$15,0)),IF(D22="Overig",0,0))),0)</f>
        <v>0</v>
      </c>
      <c r="H22" s="28"/>
      <c r="I22" s="193"/>
      <c r="J22" s="1">
        <f t="shared" si="3"/>
        <v>0</v>
      </c>
      <c r="K22" s="1">
        <f t="shared" si="4"/>
        <v>0</v>
      </c>
      <c r="L22" s="186"/>
      <c r="M22" s="1">
        <f t="shared" si="5"/>
        <v>0</v>
      </c>
      <c r="N22" s="14"/>
    </row>
    <row r="23" spans="1:14" x14ac:dyDescent="0.2">
      <c r="A23" s="190">
        <v>17</v>
      </c>
      <c r="B23" s="70"/>
      <c r="C23" s="191"/>
      <c r="D23" s="70"/>
      <c r="E23" s="70"/>
      <c r="F23" s="71"/>
      <c r="G23" s="192">
        <f>IFERROR(IF(D23="VSNU",INDEX(Tabel_VSNU,MATCH($F23,hulpsheets!$A$15:$A$111,0),MATCH($E23,hulpsheets!$A$15:$F$15,0)),IF(D23="NFU",INDEX(Tabel_NFU,MATCH($F23,hulpsheets!$H$15:$H$111,0),MATCH($E23,hulpsheets!$H$15:$N$15,0)),IF(D23="Overig",0,0))),0)</f>
        <v>0</v>
      </c>
      <c r="H23" s="28"/>
      <c r="I23" s="193"/>
      <c r="J23" s="1">
        <f t="shared" si="3"/>
        <v>0</v>
      </c>
      <c r="K23" s="1">
        <f t="shared" si="4"/>
        <v>0</v>
      </c>
      <c r="L23" s="186"/>
      <c r="M23" s="1">
        <f t="shared" si="5"/>
        <v>0</v>
      </c>
      <c r="N23" s="14"/>
    </row>
    <row r="24" spans="1:14" x14ac:dyDescent="0.2">
      <c r="A24" s="190">
        <v>18</v>
      </c>
      <c r="B24" s="70"/>
      <c r="C24" s="191"/>
      <c r="D24" s="70"/>
      <c r="E24" s="70"/>
      <c r="F24" s="71"/>
      <c r="G24" s="192">
        <f>IFERROR(IF(D24="VSNU",INDEX(Tabel_VSNU,MATCH($F24,hulpsheets!$A$15:$A$111,0),MATCH($E24,hulpsheets!$A$15:$F$15,0)),IF(D24="NFU",INDEX(Tabel_NFU,MATCH($F24,hulpsheets!$H$15:$H$111,0),MATCH($E24,hulpsheets!$H$15:$N$15,0)),IF(D24="Overig",0,0))),0)</f>
        <v>0</v>
      </c>
      <c r="H24" s="28"/>
      <c r="I24" s="193"/>
      <c r="J24" s="1">
        <f t="shared" si="3"/>
        <v>0</v>
      </c>
      <c r="K24" s="1">
        <f t="shared" si="4"/>
        <v>0</v>
      </c>
      <c r="L24" s="186"/>
      <c r="M24" s="1">
        <f t="shared" si="5"/>
        <v>0</v>
      </c>
      <c r="N24" s="14"/>
    </row>
    <row r="25" spans="1:14" x14ac:dyDescent="0.2">
      <c r="A25" s="190">
        <v>19</v>
      </c>
      <c r="B25" s="70"/>
      <c r="C25" s="191"/>
      <c r="D25" s="70"/>
      <c r="E25" s="70"/>
      <c r="F25" s="71"/>
      <c r="G25" s="192">
        <f>IFERROR(IF(D25="VSNU",INDEX(Tabel_VSNU,MATCH($F25,hulpsheets!$A$15:$A$111,0),MATCH($E25,hulpsheets!$A$15:$F$15,0)),IF(D25="NFU",INDEX(Tabel_NFU,MATCH($F25,hulpsheets!$H$15:$H$111,0),MATCH($E25,hulpsheets!$H$15:$N$15,0)),IF(D25="Overig",0,0))),0)</f>
        <v>0</v>
      </c>
      <c r="H25" s="28"/>
      <c r="I25" s="193"/>
      <c r="J25" s="1">
        <f t="shared" si="3"/>
        <v>0</v>
      </c>
      <c r="K25" s="1">
        <f t="shared" si="4"/>
        <v>0</v>
      </c>
      <c r="L25" s="186"/>
      <c r="M25" s="1">
        <f t="shared" si="5"/>
        <v>0</v>
      </c>
      <c r="N25" s="14"/>
    </row>
    <row r="26" spans="1:14" hidden="1" outlineLevel="1" x14ac:dyDescent="0.2">
      <c r="A26" s="190">
        <v>20</v>
      </c>
      <c r="B26" s="70"/>
      <c r="C26" s="191"/>
      <c r="D26" s="70"/>
      <c r="E26" s="70"/>
      <c r="F26" s="71"/>
      <c r="G26" s="192">
        <f>IFERROR(IF(D26="VSNU",INDEX(Tabel_VSNU,MATCH($F26,hulpsheets!$A$15:$A$111,0),MATCH($E26,hulpsheets!$A$15:$F$15,0)),IF(D26="NFU",INDEX(Tabel_NFU,MATCH($F26,hulpsheets!$H$15:$H$111,0),MATCH($E26,hulpsheets!$H$15:$N$15,0)),IF(D26="Overig",0,0))),0)</f>
        <v>0</v>
      </c>
      <c r="H26" s="28"/>
      <c r="I26" s="193"/>
      <c r="J26" s="1">
        <f t="shared" si="3"/>
        <v>0</v>
      </c>
      <c r="K26" s="1">
        <f t="shared" si="4"/>
        <v>0</v>
      </c>
      <c r="L26" s="186"/>
      <c r="M26" s="1">
        <f t="shared" si="5"/>
        <v>0</v>
      </c>
      <c r="N26" s="14"/>
    </row>
    <row r="27" spans="1:14" hidden="1" outlineLevel="1" x14ac:dyDescent="0.2">
      <c r="A27" s="190">
        <v>21</v>
      </c>
      <c r="B27" s="70"/>
      <c r="C27" s="191"/>
      <c r="D27" s="70"/>
      <c r="E27" s="70"/>
      <c r="F27" s="71"/>
      <c r="G27" s="192">
        <f>IFERROR(IF(D27="VSNU",INDEX(Tabel_VSNU,MATCH($F27,hulpsheets!$A$15:$A$111,0),MATCH($E27,hulpsheets!$A$15:$F$15,0)),IF(D27="NFU",INDEX(Tabel_NFU,MATCH($F27,hulpsheets!$H$15:$H$111,0),MATCH($E27,hulpsheets!$H$15:$N$15,0)),IF(D27="Overig",0,0))),0)</f>
        <v>0</v>
      </c>
      <c r="H27" s="28"/>
      <c r="I27" s="193"/>
      <c r="J27" s="1">
        <f t="shared" si="3"/>
        <v>0</v>
      </c>
      <c r="K27" s="1">
        <f t="shared" si="4"/>
        <v>0</v>
      </c>
      <c r="L27" s="186"/>
      <c r="M27" s="1">
        <f t="shared" si="5"/>
        <v>0</v>
      </c>
      <c r="N27" s="14"/>
    </row>
    <row r="28" spans="1:14" hidden="1" outlineLevel="1" x14ac:dyDescent="0.2">
      <c r="A28" s="190">
        <v>22</v>
      </c>
      <c r="B28" s="70"/>
      <c r="C28" s="191"/>
      <c r="D28" s="70"/>
      <c r="E28" s="70"/>
      <c r="F28" s="71"/>
      <c r="G28" s="192">
        <f>IFERROR(IF(D28="VSNU",INDEX(Tabel_VSNU,MATCH($F28,hulpsheets!$A$15:$A$111,0),MATCH($E28,hulpsheets!$A$15:$F$15,0)),IF(D28="NFU",INDEX(Tabel_NFU,MATCH($F28,hulpsheets!$H$15:$H$111,0),MATCH($E28,hulpsheets!$H$15:$N$15,0)),IF(D28="Overig",0,0))),0)</f>
        <v>0</v>
      </c>
      <c r="H28" s="28"/>
      <c r="I28" s="193"/>
      <c r="J28" s="1">
        <f t="shared" si="3"/>
        <v>0</v>
      </c>
      <c r="K28" s="1">
        <f t="shared" si="4"/>
        <v>0</v>
      </c>
      <c r="L28" s="186"/>
      <c r="M28" s="1">
        <f t="shared" si="5"/>
        <v>0</v>
      </c>
      <c r="N28" s="14"/>
    </row>
    <row r="29" spans="1:14" hidden="1" outlineLevel="1" x14ac:dyDescent="0.2">
      <c r="A29" s="190">
        <v>23</v>
      </c>
      <c r="B29" s="70"/>
      <c r="C29" s="191"/>
      <c r="D29" s="70"/>
      <c r="E29" s="70"/>
      <c r="F29" s="71"/>
      <c r="G29" s="192">
        <f>IFERROR(IF(D29="VSNU",INDEX(Tabel_VSNU,MATCH($F29,hulpsheets!$A$15:$A$111,0),MATCH($E29,hulpsheets!$A$15:$F$15,0)),IF(D29="NFU",INDEX(Tabel_NFU,MATCH($F29,hulpsheets!$H$15:$H$111,0),MATCH($E29,hulpsheets!$H$15:$N$15,0)),IF(D29="Overig",0,0))),0)</f>
        <v>0</v>
      </c>
      <c r="H29" s="28"/>
      <c r="I29" s="193"/>
      <c r="J29" s="1">
        <f t="shared" si="3"/>
        <v>0</v>
      </c>
      <c r="K29" s="1">
        <f t="shared" si="4"/>
        <v>0</v>
      </c>
      <c r="L29" s="186"/>
      <c r="M29" s="1">
        <f t="shared" si="5"/>
        <v>0</v>
      </c>
      <c r="N29" s="14"/>
    </row>
    <row r="30" spans="1:14" hidden="1" outlineLevel="1" x14ac:dyDescent="0.2">
      <c r="A30" s="190">
        <v>24</v>
      </c>
      <c r="B30" s="70"/>
      <c r="C30" s="191"/>
      <c r="D30" s="70"/>
      <c r="E30" s="70"/>
      <c r="F30" s="71"/>
      <c r="G30" s="192">
        <f>IFERROR(IF(D30="VSNU",INDEX(Tabel_VSNU,MATCH($F30,hulpsheets!$A$15:$A$111,0),MATCH($E30,hulpsheets!$A$15:$F$15,0)),IF(D30="NFU",INDEX(Tabel_NFU,MATCH($F30,hulpsheets!$H$15:$H$111,0),MATCH($E30,hulpsheets!$H$15:$N$15,0)),IF(D30="Overig",0,0))),0)</f>
        <v>0</v>
      </c>
      <c r="H30" s="28"/>
      <c r="I30" s="193"/>
      <c r="J30" s="1">
        <f t="shared" si="3"/>
        <v>0</v>
      </c>
      <c r="K30" s="1">
        <f t="shared" si="4"/>
        <v>0</v>
      </c>
      <c r="L30" s="186"/>
      <c r="M30" s="1">
        <f t="shared" si="5"/>
        <v>0</v>
      </c>
      <c r="N30" s="14"/>
    </row>
    <row r="31" spans="1:14" hidden="1" outlineLevel="1" x14ac:dyDescent="0.2">
      <c r="A31" s="190">
        <v>25</v>
      </c>
      <c r="B31" s="70"/>
      <c r="C31" s="191"/>
      <c r="D31" s="70"/>
      <c r="E31" s="70"/>
      <c r="F31" s="71"/>
      <c r="G31" s="192">
        <f>IFERROR(IF(D31="VSNU",INDEX(Tabel_VSNU,MATCH($F31,hulpsheets!$A$15:$A$111,0),MATCH($E31,hulpsheets!$A$15:$F$15,0)),IF(D31="NFU",INDEX(Tabel_NFU,MATCH($F31,hulpsheets!$H$15:$H$111,0),MATCH($E31,hulpsheets!$H$15:$N$15,0)),IF(D31="Overig",0,0))),0)</f>
        <v>0</v>
      </c>
      <c r="H31" s="28"/>
      <c r="I31" s="193"/>
      <c r="J31" s="1">
        <f t="shared" si="3"/>
        <v>0</v>
      </c>
      <c r="K31" s="1">
        <f t="shared" si="4"/>
        <v>0</v>
      </c>
      <c r="L31" s="186"/>
      <c r="M31" s="1">
        <f t="shared" si="5"/>
        <v>0</v>
      </c>
      <c r="N31" s="14"/>
    </row>
    <row r="32" spans="1:14" hidden="1" outlineLevel="1" x14ac:dyDescent="0.2">
      <c r="A32" s="190">
        <v>26</v>
      </c>
      <c r="B32" s="70"/>
      <c r="C32" s="191"/>
      <c r="D32" s="70"/>
      <c r="E32" s="70"/>
      <c r="F32" s="71"/>
      <c r="G32" s="192">
        <f>IFERROR(IF(D32="VSNU",INDEX(Tabel_VSNU,MATCH($F32,hulpsheets!$A$15:$A$111,0),MATCH($E32,hulpsheets!$A$15:$F$15,0)),IF(D32="NFU",INDEX(Tabel_NFU,MATCH($F32,hulpsheets!$H$15:$H$111,0),MATCH($E32,hulpsheets!$H$15:$N$15,0)),IF(D32="Overig",0,0))),0)</f>
        <v>0</v>
      </c>
      <c r="H32" s="28"/>
      <c r="I32" s="193"/>
      <c r="J32" s="1">
        <f t="shared" si="3"/>
        <v>0</v>
      </c>
      <c r="K32" s="1">
        <f t="shared" si="4"/>
        <v>0</v>
      </c>
      <c r="L32" s="186"/>
      <c r="M32" s="1">
        <f t="shared" si="5"/>
        <v>0</v>
      </c>
      <c r="N32" s="14"/>
    </row>
    <row r="33" spans="1:14" hidden="1" outlineLevel="1" x14ac:dyDescent="0.2">
      <c r="A33" s="190">
        <v>27</v>
      </c>
      <c r="B33" s="70"/>
      <c r="C33" s="191"/>
      <c r="D33" s="70"/>
      <c r="E33" s="70"/>
      <c r="F33" s="71"/>
      <c r="G33" s="192">
        <f>IFERROR(IF(D33="VSNU",INDEX(Tabel_VSNU,MATCH($F33,hulpsheets!$A$15:$A$111,0),MATCH($E33,hulpsheets!$A$15:$F$15,0)),IF(D33="NFU",INDEX(Tabel_NFU,MATCH($F33,hulpsheets!$H$15:$H$111,0),MATCH($E33,hulpsheets!$H$15:$N$15,0)),IF(D33="Overig",0,0))),0)</f>
        <v>0</v>
      </c>
      <c r="H33" s="28"/>
      <c r="I33" s="193"/>
      <c r="J33" s="1">
        <f t="shared" si="3"/>
        <v>0</v>
      </c>
      <c r="K33" s="1">
        <f t="shared" si="4"/>
        <v>0</v>
      </c>
      <c r="L33" s="186"/>
      <c r="M33" s="1">
        <f t="shared" si="5"/>
        <v>0</v>
      </c>
      <c r="N33" s="14"/>
    </row>
    <row r="34" spans="1:14" hidden="1" outlineLevel="1" x14ac:dyDescent="0.2">
      <c r="A34" s="190">
        <v>28</v>
      </c>
      <c r="B34" s="70"/>
      <c r="C34" s="191"/>
      <c r="D34" s="70"/>
      <c r="E34" s="70"/>
      <c r="F34" s="71"/>
      <c r="G34" s="192">
        <f>IFERROR(IF(D34="VSNU",INDEX(Tabel_VSNU,MATCH($F34,hulpsheets!$A$15:$A$111,0),MATCH($E34,hulpsheets!$A$15:$F$15,0)),IF(D34="NFU",INDEX(Tabel_NFU,MATCH($F34,hulpsheets!$H$15:$H$111,0),MATCH($E34,hulpsheets!$H$15:$N$15,0)),IF(D34="Overig",0,0))),0)</f>
        <v>0</v>
      </c>
      <c r="H34" s="28"/>
      <c r="I34" s="193"/>
      <c r="J34" s="1">
        <f t="shared" si="3"/>
        <v>0</v>
      </c>
      <c r="K34" s="1">
        <f t="shared" si="4"/>
        <v>0</v>
      </c>
      <c r="L34" s="186"/>
      <c r="M34" s="1">
        <f t="shared" si="5"/>
        <v>0</v>
      </c>
      <c r="N34" s="14"/>
    </row>
    <row r="35" spans="1:14" hidden="1" outlineLevel="1" x14ac:dyDescent="0.2">
      <c r="A35" s="190">
        <v>29</v>
      </c>
      <c r="B35" s="70"/>
      <c r="C35" s="191"/>
      <c r="D35" s="70"/>
      <c r="E35" s="70"/>
      <c r="F35" s="71"/>
      <c r="G35" s="192">
        <f>IFERROR(IF(D35="VSNU",INDEX(Tabel_VSNU,MATCH($F35,hulpsheets!$A$15:$A$111,0),MATCH($E35,hulpsheets!$A$15:$F$15,0)),IF(D35="NFU",INDEX(Tabel_NFU,MATCH($F35,hulpsheets!$H$15:$H$111,0),MATCH($E35,hulpsheets!$H$15:$N$15,0)),IF(D35="Overig",0,0))),0)</f>
        <v>0</v>
      </c>
      <c r="H35" s="28"/>
      <c r="I35" s="193"/>
      <c r="J35" s="1">
        <f t="shared" si="3"/>
        <v>0</v>
      </c>
      <c r="K35" s="1">
        <f t="shared" si="4"/>
        <v>0</v>
      </c>
      <c r="L35" s="186"/>
      <c r="M35" s="1">
        <f t="shared" si="5"/>
        <v>0</v>
      </c>
      <c r="N35" s="14"/>
    </row>
    <row r="36" spans="1:14" hidden="1" outlineLevel="1" x14ac:dyDescent="0.2">
      <c r="A36" s="190">
        <v>30</v>
      </c>
      <c r="B36" s="70"/>
      <c r="C36" s="191"/>
      <c r="D36" s="70"/>
      <c r="E36" s="70"/>
      <c r="F36" s="71"/>
      <c r="G36" s="192">
        <f>IFERROR(IF(D36="VSNU",INDEX(Tabel_VSNU,MATCH($F36,hulpsheets!$A$15:$A$111,0),MATCH($E36,hulpsheets!$A$15:$F$15,0)),IF(D36="NFU",INDEX(Tabel_NFU,MATCH($F36,hulpsheets!$H$15:$H$111,0),MATCH($E36,hulpsheets!$H$15:$N$15,0)),IF(D36="Overig",0,0))),0)</f>
        <v>0</v>
      </c>
      <c r="H36" s="28"/>
      <c r="I36" s="193"/>
      <c r="J36" s="1">
        <f t="shared" si="3"/>
        <v>0</v>
      </c>
      <c r="K36" s="1">
        <f t="shared" si="4"/>
        <v>0</v>
      </c>
      <c r="L36" s="186"/>
      <c r="M36" s="1">
        <f t="shared" si="5"/>
        <v>0</v>
      </c>
      <c r="N36" s="14"/>
    </row>
    <row r="37" spans="1:14" hidden="1" outlineLevel="1" x14ac:dyDescent="0.2">
      <c r="A37" s="190">
        <v>31</v>
      </c>
      <c r="B37" s="70"/>
      <c r="C37" s="191"/>
      <c r="D37" s="70"/>
      <c r="E37" s="70"/>
      <c r="F37" s="71"/>
      <c r="G37" s="192">
        <f>IFERROR(IF(D37="VSNU",INDEX(Tabel_VSNU,MATCH($F37,hulpsheets!$A$15:$A$111,0),MATCH($E37,hulpsheets!$A$15:$F$15,0)),IF(D37="NFU",INDEX(Tabel_NFU,MATCH($F37,hulpsheets!$H$15:$H$111,0),MATCH($E37,hulpsheets!$H$15:$N$15,0)),IF(D37="Overig",0,0))),0)</f>
        <v>0</v>
      </c>
      <c r="H37" s="28"/>
      <c r="I37" s="193"/>
      <c r="J37" s="1">
        <f t="shared" si="3"/>
        <v>0</v>
      </c>
      <c r="K37" s="1">
        <f t="shared" si="4"/>
        <v>0</v>
      </c>
      <c r="L37" s="186"/>
      <c r="M37" s="1">
        <f t="shared" si="5"/>
        <v>0</v>
      </c>
      <c r="N37" s="14"/>
    </row>
    <row r="38" spans="1:14" hidden="1" outlineLevel="1" x14ac:dyDescent="0.2">
      <c r="A38" s="190">
        <v>32</v>
      </c>
      <c r="B38" s="70"/>
      <c r="C38" s="191"/>
      <c r="D38" s="70"/>
      <c r="E38" s="70"/>
      <c r="F38" s="71"/>
      <c r="G38" s="192">
        <f>IFERROR(IF(D38="VSNU",INDEX(Tabel_VSNU,MATCH($F38,hulpsheets!$A$15:$A$111,0),MATCH($E38,hulpsheets!$A$15:$F$15,0)),IF(D38="NFU",INDEX(Tabel_NFU,MATCH($F38,hulpsheets!$H$15:$H$111,0),MATCH($E38,hulpsheets!$H$15:$N$15,0)),IF(D38="Overig",0,0))),0)</f>
        <v>0</v>
      </c>
      <c r="H38" s="28"/>
      <c r="I38" s="193"/>
      <c r="J38" s="1">
        <f t="shared" si="3"/>
        <v>0</v>
      </c>
      <c r="K38" s="1">
        <f t="shared" si="4"/>
        <v>0</v>
      </c>
      <c r="L38" s="186"/>
      <c r="M38" s="1">
        <f t="shared" si="5"/>
        <v>0</v>
      </c>
      <c r="N38" s="14"/>
    </row>
    <row r="39" spans="1:14" hidden="1" outlineLevel="1" x14ac:dyDescent="0.2">
      <c r="A39" s="190">
        <v>33</v>
      </c>
      <c r="B39" s="70"/>
      <c r="C39" s="191"/>
      <c r="D39" s="70"/>
      <c r="E39" s="70"/>
      <c r="F39" s="71"/>
      <c r="G39" s="192">
        <f>IFERROR(IF(D39="VSNU",INDEX(Tabel_VSNU,MATCH($F39,hulpsheets!$A$15:$A$111,0),MATCH($E39,hulpsheets!$A$15:$F$15,0)),IF(D39="NFU",INDEX(Tabel_NFU,MATCH($F39,hulpsheets!$H$15:$H$111,0),MATCH($E39,hulpsheets!$H$15:$N$15,0)),IF(D39="Overig",0,0))),0)</f>
        <v>0</v>
      </c>
      <c r="H39" s="28"/>
      <c r="I39" s="193"/>
      <c r="J39" s="1">
        <f t="shared" si="3"/>
        <v>0</v>
      </c>
      <c r="K39" s="1">
        <f t="shared" si="4"/>
        <v>0</v>
      </c>
      <c r="L39" s="186"/>
      <c r="M39" s="1">
        <f t="shared" si="5"/>
        <v>0</v>
      </c>
      <c r="N39" s="14"/>
    </row>
    <row r="40" spans="1:14" hidden="1" outlineLevel="1" x14ac:dyDescent="0.2">
      <c r="A40" s="190">
        <v>34</v>
      </c>
      <c r="B40" s="70"/>
      <c r="C40" s="191"/>
      <c r="D40" s="70"/>
      <c r="E40" s="70"/>
      <c r="F40" s="71"/>
      <c r="G40" s="192">
        <f>IFERROR(IF(D40="VSNU",INDEX(Tabel_VSNU,MATCH($F40,hulpsheets!$A$15:$A$111,0),MATCH($E40,hulpsheets!$A$15:$F$15,0)),IF(D40="NFU",INDEX(Tabel_NFU,MATCH($F40,hulpsheets!$H$15:$H$111,0),MATCH($E40,hulpsheets!$H$15:$N$15,0)),IF(D40="Overig",0,0))),0)</f>
        <v>0</v>
      </c>
      <c r="H40" s="28"/>
      <c r="I40" s="193"/>
      <c r="J40" s="1">
        <f t="shared" si="3"/>
        <v>0</v>
      </c>
      <c r="K40" s="1">
        <f t="shared" si="4"/>
        <v>0</v>
      </c>
      <c r="L40" s="186"/>
      <c r="M40" s="1">
        <f t="shared" si="5"/>
        <v>0</v>
      </c>
      <c r="N40" s="14"/>
    </row>
    <row r="41" spans="1:14" hidden="1" outlineLevel="1" x14ac:dyDescent="0.2">
      <c r="A41" s="190">
        <v>35</v>
      </c>
      <c r="B41" s="70"/>
      <c r="C41" s="191"/>
      <c r="D41" s="70"/>
      <c r="E41" s="70"/>
      <c r="F41" s="71"/>
      <c r="G41" s="192">
        <f>IFERROR(IF(D41="VSNU",INDEX(Tabel_VSNU,MATCH($F41,hulpsheets!$A$15:$A$111,0),MATCH($E41,hulpsheets!$A$15:$F$15,0)),IF(D41="NFU",INDEX(Tabel_NFU,MATCH($F41,hulpsheets!$H$15:$H$111,0),MATCH($E41,hulpsheets!$H$15:$N$15,0)),IF(D41="Overig",0,0))),0)</f>
        <v>0</v>
      </c>
      <c r="H41" s="28"/>
      <c r="I41" s="193"/>
      <c r="J41" s="1">
        <f t="shared" si="3"/>
        <v>0</v>
      </c>
      <c r="K41" s="1">
        <f t="shared" si="4"/>
        <v>0</v>
      </c>
      <c r="L41" s="186"/>
      <c r="M41" s="1">
        <f t="shared" si="5"/>
        <v>0</v>
      </c>
      <c r="N41" s="14"/>
    </row>
    <row r="42" spans="1:14" hidden="1" outlineLevel="1" x14ac:dyDescent="0.2">
      <c r="A42" s="190">
        <v>36</v>
      </c>
      <c r="B42" s="70"/>
      <c r="C42" s="191"/>
      <c r="D42" s="70"/>
      <c r="E42" s="70"/>
      <c r="F42" s="71"/>
      <c r="G42" s="192">
        <f>IFERROR(IF(D42="VSNU",INDEX(Tabel_VSNU,MATCH($F42,hulpsheets!$A$15:$A$111,0),MATCH($E42,hulpsheets!$A$15:$F$15,0)),IF(D42="NFU",INDEX(Tabel_NFU,MATCH($F42,hulpsheets!$H$15:$H$111,0),MATCH($E42,hulpsheets!$H$15:$N$15,0)),IF(D42="Overig",0,0))),0)</f>
        <v>0</v>
      </c>
      <c r="H42" s="28"/>
      <c r="I42" s="193"/>
      <c r="J42" s="1">
        <f t="shared" si="3"/>
        <v>0</v>
      </c>
      <c r="K42" s="1">
        <f t="shared" si="4"/>
        <v>0</v>
      </c>
      <c r="L42" s="186"/>
      <c r="M42" s="1">
        <f t="shared" si="5"/>
        <v>0</v>
      </c>
      <c r="N42" s="14"/>
    </row>
    <row r="43" spans="1:14" hidden="1" outlineLevel="1" x14ac:dyDescent="0.2">
      <c r="A43" s="190">
        <v>37</v>
      </c>
      <c r="B43" s="70"/>
      <c r="C43" s="191"/>
      <c r="D43" s="70"/>
      <c r="E43" s="70"/>
      <c r="F43" s="71"/>
      <c r="G43" s="192">
        <f>IFERROR(IF(D43="VSNU",INDEX(Tabel_VSNU,MATCH($F43,hulpsheets!$A$15:$A$111,0),MATCH($E43,hulpsheets!$A$15:$F$15,0)),IF(D43="NFU",INDEX(Tabel_NFU,MATCH($F43,hulpsheets!$H$15:$H$111,0),MATCH($E43,hulpsheets!$H$15:$N$15,0)),IF(D43="Overig",0,0))),0)</f>
        <v>0</v>
      </c>
      <c r="H43" s="28"/>
      <c r="I43" s="193"/>
      <c r="J43" s="1">
        <f t="shared" si="3"/>
        <v>0</v>
      </c>
      <c r="K43" s="1">
        <f t="shared" si="4"/>
        <v>0</v>
      </c>
      <c r="L43" s="186"/>
      <c r="M43" s="1">
        <f t="shared" si="5"/>
        <v>0</v>
      </c>
      <c r="N43" s="14"/>
    </row>
    <row r="44" spans="1:14" hidden="1" outlineLevel="1" x14ac:dyDescent="0.2">
      <c r="A44" s="190">
        <v>38</v>
      </c>
      <c r="B44" s="70"/>
      <c r="C44" s="191"/>
      <c r="D44" s="70"/>
      <c r="E44" s="70"/>
      <c r="F44" s="71"/>
      <c r="G44" s="192">
        <f>IFERROR(IF(D44="VSNU",INDEX(Tabel_VSNU,MATCH($F44,hulpsheets!$A$15:$A$111,0),MATCH($E44,hulpsheets!$A$15:$F$15,0)),IF(D44="NFU",INDEX(Tabel_NFU,MATCH($F44,hulpsheets!$H$15:$H$111,0),MATCH($E44,hulpsheets!$H$15:$N$15,0)),IF(D44="Overig",0,0))),0)</f>
        <v>0</v>
      </c>
      <c r="H44" s="28"/>
      <c r="I44" s="193"/>
      <c r="J44" s="1">
        <f t="shared" si="3"/>
        <v>0</v>
      </c>
      <c r="K44" s="1">
        <f t="shared" si="4"/>
        <v>0</v>
      </c>
      <c r="L44" s="186"/>
      <c r="M44" s="1">
        <f t="shared" si="5"/>
        <v>0</v>
      </c>
      <c r="N44" s="14"/>
    </row>
    <row r="45" spans="1:14" hidden="1" outlineLevel="1" x14ac:dyDescent="0.2">
      <c r="A45" s="190">
        <v>39</v>
      </c>
      <c r="B45" s="70"/>
      <c r="C45" s="191"/>
      <c r="D45" s="70"/>
      <c r="E45" s="70"/>
      <c r="F45" s="71"/>
      <c r="G45" s="192">
        <f>IFERROR(IF(D45="VSNU",INDEX(Tabel_VSNU,MATCH($F45,hulpsheets!$A$15:$A$111,0),MATCH($E45,hulpsheets!$A$15:$F$15,0)),IF(D45="NFU",INDEX(Tabel_NFU,MATCH($F45,hulpsheets!$H$15:$H$111,0),MATCH($E45,hulpsheets!$H$15:$N$15,0)),IF(D45="Overig",0,0))),0)</f>
        <v>0</v>
      </c>
      <c r="H45" s="28"/>
      <c r="I45" s="193"/>
      <c r="J45" s="1">
        <f t="shared" si="3"/>
        <v>0</v>
      </c>
      <c r="K45" s="1">
        <f t="shared" si="4"/>
        <v>0</v>
      </c>
      <c r="L45" s="186"/>
      <c r="M45" s="1">
        <f t="shared" si="5"/>
        <v>0</v>
      </c>
      <c r="N45" s="14"/>
    </row>
    <row r="46" spans="1:14" hidden="1" outlineLevel="1" x14ac:dyDescent="0.2">
      <c r="A46" s="190">
        <v>40</v>
      </c>
      <c r="B46" s="70"/>
      <c r="C46" s="191"/>
      <c r="D46" s="70"/>
      <c r="E46" s="70"/>
      <c r="F46" s="71"/>
      <c r="G46" s="192">
        <f>IFERROR(IF(D46="VSNU",INDEX(Tabel_VSNU,MATCH($F46,hulpsheets!$A$15:$A$111,0),MATCH($E46,hulpsheets!$A$15:$F$15,0)),IF(D46="NFU",INDEX(Tabel_NFU,MATCH($F46,hulpsheets!$H$15:$H$111,0),MATCH($E46,hulpsheets!$H$15:$N$15,0)),IF(D46="Overig",0,0))),0)</f>
        <v>0</v>
      </c>
      <c r="H46" s="28"/>
      <c r="I46" s="193"/>
      <c r="J46" s="1">
        <f t="shared" si="3"/>
        <v>0</v>
      </c>
      <c r="K46" s="1">
        <f t="shared" si="4"/>
        <v>0</v>
      </c>
      <c r="L46" s="186"/>
      <c r="M46" s="1">
        <f t="shared" si="5"/>
        <v>0</v>
      </c>
      <c r="N46" s="14"/>
    </row>
    <row r="47" spans="1:14" hidden="1" outlineLevel="1" x14ac:dyDescent="0.2">
      <c r="A47" s="190">
        <v>41</v>
      </c>
      <c r="B47" s="70"/>
      <c r="C47" s="191"/>
      <c r="D47" s="70"/>
      <c r="E47" s="70"/>
      <c r="F47" s="71"/>
      <c r="G47" s="192">
        <f>IFERROR(IF(D47="VSNU",INDEX(Tabel_VSNU,MATCH($F47,hulpsheets!$A$15:$A$111,0),MATCH($E47,hulpsheets!$A$15:$F$15,0)),IF(D47="NFU",INDEX(Tabel_NFU,MATCH($F47,hulpsheets!$H$15:$H$111,0),MATCH($E47,hulpsheets!$H$15:$N$15,0)),IF(D47="Overig",0,0))),0)</f>
        <v>0</v>
      </c>
      <c r="H47" s="28"/>
      <c r="I47" s="193"/>
      <c r="J47" s="1">
        <f t="shared" ref="J47:J53" si="6">IF(G47&gt;0,G47*I47,H47*F47*I47)</f>
        <v>0</v>
      </c>
      <c r="K47" s="1">
        <f t="shared" ref="K47:K53" si="7">IF(D47="Overig",J47*0.4,0)</f>
        <v>0</v>
      </c>
      <c r="L47" s="186"/>
      <c r="M47" s="1">
        <f t="shared" ref="M47:M51" si="8">IF(D47="Overig",((J47+K47)*(1+L47)),J47)</f>
        <v>0</v>
      </c>
      <c r="N47" s="14"/>
    </row>
    <row r="48" spans="1:14" hidden="1" outlineLevel="1" x14ac:dyDescent="0.2">
      <c r="A48" s="190">
        <v>42</v>
      </c>
      <c r="B48" s="70"/>
      <c r="C48" s="191"/>
      <c r="D48" s="70"/>
      <c r="E48" s="70"/>
      <c r="F48" s="71"/>
      <c r="G48" s="192">
        <f>IFERROR(IF(D48="VSNU",INDEX(Tabel_VSNU,MATCH($F48,hulpsheets!$A$15:$A$111,0),MATCH($E48,hulpsheets!$A$15:$F$15,0)),IF(D48="NFU",INDEX(Tabel_NFU,MATCH($F48,hulpsheets!$H$15:$H$111,0),MATCH($E48,hulpsheets!$H$15:$N$15,0)),IF(D48="Overig",0,0))),0)</f>
        <v>0</v>
      </c>
      <c r="H48" s="28"/>
      <c r="I48" s="193"/>
      <c r="J48" s="1">
        <f t="shared" si="6"/>
        <v>0</v>
      </c>
      <c r="K48" s="1">
        <f t="shared" si="7"/>
        <v>0</v>
      </c>
      <c r="L48" s="186"/>
      <c r="M48" s="1">
        <f t="shared" si="8"/>
        <v>0</v>
      </c>
      <c r="N48" s="14"/>
    </row>
    <row r="49" spans="1:14" hidden="1" outlineLevel="1" x14ac:dyDescent="0.2">
      <c r="A49" s="190">
        <v>43</v>
      </c>
      <c r="B49" s="70"/>
      <c r="C49" s="191"/>
      <c r="D49" s="70"/>
      <c r="E49" s="70"/>
      <c r="F49" s="71"/>
      <c r="G49" s="192">
        <f>IFERROR(IF(D49="VSNU",INDEX(Tabel_VSNU,MATCH($F49,hulpsheets!$A$15:$A$111,0),MATCH($E49,hulpsheets!$A$15:$F$15,0)),IF(D49="NFU",INDEX(Tabel_NFU,MATCH($F49,hulpsheets!$H$15:$H$111,0),MATCH($E49,hulpsheets!$H$15:$N$15,0)),IF(D49="Overig",0,0))),0)</f>
        <v>0</v>
      </c>
      <c r="H49" s="28"/>
      <c r="I49" s="193"/>
      <c r="J49" s="1">
        <f t="shared" si="6"/>
        <v>0</v>
      </c>
      <c r="K49" s="1">
        <f t="shared" si="7"/>
        <v>0</v>
      </c>
      <c r="L49" s="186"/>
      <c r="M49" s="1">
        <f t="shared" si="8"/>
        <v>0</v>
      </c>
      <c r="N49" s="14"/>
    </row>
    <row r="50" spans="1:14" hidden="1" outlineLevel="1" x14ac:dyDescent="0.2">
      <c r="A50" s="190">
        <v>44</v>
      </c>
      <c r="B50" s="70"/>
      <c r="C50" s="191"/>
      <c r="D50" s="70"/>
      <c r="E50" s="70"/>
      <c r="F50" s="71"/>
      <c r="G50" s="192">
        <f>IFERROR(IF(D50="VSNU",INDEX(Tabel_VSNU,MATCH($F50,hulpsheets!$A$15:$A$111,0),MATCH($E50,hulpsheets!$A$15:$F$15,0)),IF(D50="NFU",INDEX(Tabel_NFU,MATCH($F50,hulpsheets!$H$15:$H$111,0),MATCH($E50,hulpsheets!$H$15:$N$15,0)),IF(D50="Overig",0,0))),0)</f>
        <v>0</v>
      </c>
      <c r="H50" s="28"/>
      <c r="I50" s="193"/>
      <c r="J50" s="1">
        <f t="shared" si="6"/>
        <v>0</v>
      </c>
      <c r="K50" s="1">
        <f t="shared" si="7"/>
        <v>0</v>
      </c>
      <c r="L50" s="186"/>
      <c r="M50" s="1">
        <f t="shared" si="8"/>
        <v>0</v>
      </c>
      <c r="N50" s="14"/>
    </row>
    <row r="51" spans="1:14" hidden="1" outlineLevel="1" x14ac:dyDescent="0.2">
      <c r="A51" s="190">
        <v>45</v>
      </c>
      <c r="B51" s="70"/>
      <c r="C51" s="191"/>
      <c r="D51" s="70"/>
      <c r="E51" s="70"/>
      <c r="F51" s="71"/>
      <c r="G51" s="192">
        <f>IFERROR(IF(D51="VSNU",INDEX(Tabel_VSNU,MATCH($F51,hulpsheets!$A$15:$A$111,0),MATCH($E51,hulpsheets!$A$15:$F$15,0)),IF(D51="NFU",INDEX(Tabel_NFU,MATCH($F51,hulpsheets!$H$15:$H$111,0),MATCH($E51,hulpsheets!$H$15:$N$15,0)),IF(D51="Overig",0,0))),0)</f>
        <v>0</v>
      </c>
      <c r="H51" s="28"/>
      <c r="I51" s="193"/>
      <c r="J51" s="1">
        <f t="shared" si="6"/>
        <v>0</v>
      </c>
      <c r="K51" s="1">
        <f t="shared" si="7"/>
        <v>0</v>
      </c>
      <c r="L51" s="186"/>
      <c r="M51" s="1">
        <f t="shared" si="8"/>
        <v>0</v>
      </c>
      <c r="N51" s="14"/>
    </row>
    <row r="52" spans="1:14" hidden="1" outlineLevel="1" x14ac:dyDescent="0.2">
      <c r="A52" s="190">
        <v>46</v>
      </c>
      <c r="B52" s="70"/>
      <c r="C52" s="191"/>
      <c r="D52" s="70"/>
      <c r="E52" s="70"/>
      <c r="F52" s="71"/>
      <c r="G52" s="192">
        <f>IFERROR(IF(D52="VSNU",INDEX(Tabel_VSNU,MATCH($F52,hulpsheets!$A$15:$A$111,0),MATCH($E52,hulpsheets!$A$15:$F$15,0)),IF(D52="NFU",INDEX(Tabel_NFU,MATCH($F52,hulpsheets!$H$15:$H$111,0),MATCH($E52,hulpsheets!$H$15:$N$15,0)),IF(D52="Overig",0,0))),0)</f>
        <v>0</v>
      </c>
      <c r="H52" s="28"/>
      <c r="I52" s="193"/>
      <c r="J52" s="1">
        <f t="shared" si="6"/>
        <v>0</v>
      </c>
      <c r="K52" s="1">
        <f t="shared" si="7"/>
        <v>0</v>
      </c>
      <c r="L52" s="186"/>
      <c r="M52" s="1">
        <f>IF(D52="Overig",((J52+K52)*(1+L53)),J52)</f>
        <v>0</v>
      </c>
      <c r="N52" s="14"/>
    </row>
    <row r="53" spans="1:14" hidden="1" outlineLevel="1" x14ac:dyDescent="0.2">
      <c r="A53" s="190">
        <v>47</v>
      </c>
      <c r="B53" s="70"/>
      <c r="C53" s="191"/>
      <c r="D53" s="70"/>
      <c r="E53" s="70"/>
      <c r="F53" s="71"/>
      <c r="G53" s="192">
        <f>IFERROR(IF(D53="VSNU",INDEX(Tabel_VSNU,MATCH($F53,hulpsheets!$A$15:$A$111,0),MATCH($E53,hulpsheets!$A$15:$F$15,0)),IF(D53="NFU",INDEX(Tabel_NFU,MATCH($F53,hulpsheets!$H$15:$H$111,0),MATCH($E53,hulpsheets!$H$15:$N$15,0)),IF(D53="Overig",0,0))),0)</f>
        <v>0</v>
      </c>
      <c r="H53" s="28"/>
      <c r="I53" s="193"/>
      <c r="J53" s="1">
        <f t="shared" si="6"/>
        <v>0</v>
      </c>
      <c r="K53" s="1">
        <f t="shared" si="7"/>
        <v>0</v>
      </c>
      <c r="L53" s="186"/>
      <c r="M53" s="1">
        <f>IF(D53="Overig",((J53+K53)*(1+L54)),J53)</f>
        <v>0</v>
      </c>
      <c r="N53" s="14"/>
    </row>
    <row r="54" spans="1:14" hidden="1" outlineLevel="1" x14ac:dyDescent="0.2">
      <c r="A54" s="190">
        <v>48</v>
      </c>
      <c r="B54" s="70"/>
      <c r="C54" s="191"/>
      <c r="D54" s="70"/>
      <c r="E54" s="70"/>
      <c r="F54" s="71"/>
      <c r="G54" s="192">
        <f>IFERROR(IF(D54="VSNU",INDEX(Tabel_VSNU,MATCH($F54,hulpsheets!$A$15:$A$111,0),MATCH($E54,hulpsheets!$A$15:$F$15,0)),IF(D54="NFU",INDEX(Tabel_NFU,MATCH($F54,hulpsheets!$H$15:$H$111,0),MATCH($E54,hulpsheets!$H$15:$N$15,0)),IF(D54="Overig",0,0))),0)</f>
        <v>0</v>
      </c>
      <c r="H54" s="28"/>
      <c r="I54" s="193"/>
      <c r="J54" s="1">
        <f>IF(G54&gt;0,G54*I54,H54*F54*I54)</f>
        <v>0</v>
      </c>
      <c r="K54" s="1">
        <f>IF(D54="Overig",J54*0.4,0)</f>
        <v>0</v>
      </c>
      <c r="L54" s="186"/>
      <c r="M54" s="1">
        <f>IF(D54="Overig",((J54+K54)*(1+L54)),J54)</f>
        <v>0</v>
      </c>
      <c r="N54" s="14"/>
    </row>
    <row r="55" spans="1:14" hidden="1" outlineLevel="1" x14ac:dyDescent="0.2">
      <c r="A55" s="190">
        <v>49</v>
      </c>
      <c r="B55" s="70"/>
      <c r="C55" s="191"/>
      <c r="D55" s="70"/>
      <c r="E55" s="70"/>
      <c r="F55" s="71"/>
      <c r="G55" s="192">
        <f>IFERROR(IF(D55="VSNU",INDEX(Tabel_VSNU,MATCH($F55,hulpsheets!$A$15:$A$111,0),MATCH($E55,hulpsheets!$A$15:$F$15,0)),IF(D55="NFU",INDEX(Tabel_NFU,MATCH($F55,hulpsheets!$H$15:$H$111,0),MATCH($E55,hulpsheets!$H$15:$N$15,0)),IF(D55="Overig",0,0))),0)</f>
        <v>0</v>
      </c>
      <c r="H55" s="28"/>
      <c r="I55" s="193"/>
      <c r="J55" s="1">
        <f>IF(G55&gt;0,G55*I55,H55*F55*I55)</f>
        <v>0</v>
      </c>
      <c r="K55" s="1">
        <f>IF(D55="Overig",J55*0.4,0)</f>
        <v>0</v>
      </c>
      <c r="L55" s="186"/>
      <c r="M55" s="1">
        <f>IF(D55="Overig",((J55+K55)*(1+L55)),J55)</f>
        <v>0</v>
      </c>
      <c r="N55" s="14"/>
    </row>
    <row r="56" spans="1:14" collapsed="1" x14ac:dyDescent="0.2">
      <c r="A56" s="190">
        <v>50</v>
      </c>
      <c r="B56" s="70"/>
      <c r="C56" s="191"/>
      <c r="D56" s="70"/>
      <c r="E56" s="70"/>
      <c r="F56" s="71"/>
      <c r="G56" s="192">
        <f>IFERROR(IF(D56="VSNU",INDEX(Tabel_VSNU,MATCH($F56,hulpsheets!$A$15:$A$111,0),MATCH($E56,hulpsheets!$A$15:$F$15,0)),IF(D56="NFU",INDEX(Tabel_NFU,MATCH($F56,hulpsheets!$H$15:$H$111,0),MATCH($E56,hulpsheets!$H$15:$N$15,0)),IF(D56="Overig",0,0))),0)</f>
        <v>0</v>
      </c>
      <c r="H56" s="28"/>
      <c r="I56" s="193"/>
      <c r="J56" s="1">
        <f>IF(G56&gt;0,G56*I56,H56*F56*I56)</f>
        <v>0</v>
      </c>
      <c r="K56" s="1">
        <f>IF(D56="Overig",J56*0.4,0)</f>
        <v>0</v>
      </c>
      <c r="L56" s="186"/>
      <c r="M56" s="1">
        <f>IF(D56="Overig",((J56+K56)*(1+L56)),J56)</f>
        <v>0</v>
      </c>
      <c r="N56" s="14"/>
    </row>
    <row r="57" spans="1:14" ht="15" thickBot="1" x14ac:dyDescent="0.25">
      <c r="A57" s="14"/>
      <c r="B57" s="14"/>
      <c r="C57" s="14"/>
      <c r="D57" s="14"/>
      <c r="E57" s="14"/>
      <c r="F57" s="14"/>
      <c r="G57" s="14"/>
      <c r="H57" s="14"/>
      <c r="I57" s="14"/>
      <c r="J57" s="14"/>
      <c r="K57" s="14"/>
      <c r="L57" s="14"/>
      <c r="N57" s="14"/>
    </row>
    <row r="58" spans="1:14" ht="15.75" thickBot="1" x14ac:dyDescent="0.25">
      <c r="A58" s="14"/>
      <c r="B58" s="14"/>
      <c r="C58" s="14"/>
      <c r="D58" s="14"/>
      <c r="E58" s="14"/>
      <c r="F58" s="14"/>
      <c r="G58" s="14"/>
      <c r="H58" s="14"/>
      <c r="I58" s="14"/>
      <c r="J58" s="14"/>
      <c r="K58" s="26" t="s">
        <v>55</v>
      </c>
      <c r="L58" s="14"/>
      <c r="M58" s="206">
        <f>SUM(M7:M57)</f>
        <v>0</v>
      </c>
      <c r="N58" s="14"/>
    </row>
    <row r="59" spans="1:14" x14ac:dyDescent="0.2">
      <c r="A59" s="16" t="s">
        <v>66</v>
      </c>
      <c r="B59" s="18"/>
      <c r="C59" s="18"/>
      <c r="D59" s="18"/>
      <c r="E59" s="17"/>
      <c r="F59" s="17"/>
      <c r="G59" s="17"/>
      <c r="H59" s="17"/>
      <c r="I59" s="14"/>
      <c r="J59" s="14"/>
      <c r="K59" s="14"/>
      <c r="L59" s="14"/>
      <c r="N59" s="14"/>
    </row>
    <row r="60" spans="1:14" x14ac:dyDescent="0.2">
      <c r="A60" s="19" t="s">
        <v>67</v>
      </c>
      <c r="B60" s="18"/>
      <c r="C60" s="18"/>
      <c r="D60" s="18"/>
      <c r="E60" s="17"/>
      <c r="F60" s="17"/>
      <c r="G60" s="17"/>
      <c r="H60" s="17"/>
      <c r="I60" s="14"/>
      <c r="J60" s="14"/>
      <c r="K60" s="14"/>
      <c r="L60" s="14"/>
      <c r="N60" s="14"/>
    </row>
    <row r="61" spans="1:14" ht="15" thickBot="1" x14ac:dyDescent="0.25">
      <c r="A61" s="242"/>
      <c r="B61" s="242"/>
      <c r="C61" s="242"/>
      <c r="D61" s="242"/>
      <c r="E61" s="242"/>
      <c r="F61" s="242"/>
      <c r="G61" s="242"/>
      <c r="H61" s="242"/>
      <c r="I61" s="242"/>
      <c r="J61" s="242"/>
      <c r="K61" s="242"/>
      <c r="L61" s="242"/>
      <c r="N61" s="14"/>
    </row>
    <row r="62" spans="1:14" ht="25.5" customHeight="1" thickBot="1" x14ac:dyDescent="0.25">
      <c r="A62" s="20" t="s">
        <v>0</v>
      </c>
      <c r="B62" s="21" t="s">
        <v>68</v>
      </c>
      <c r="C62" s="92" t="s">
        <v>117</v>
      </c>
      <c r="D62" s="229" t="s">
        <v>69</v>
      </c>
      <c r="E62" s="230"/>
      <c r="F62" s="231"/>
      <c r="G62" s="14"/>
      <c r="H62" s="14"/>
      <c r="I62" s="14"/>
      <c r="J62" s="14"/>
      <c r="K62" s="22" t="s">
        <v>70</v>
      </c>
      <c r="L62" s="23" t="s">
        <v>71</v>
      </c>
      <c r="M62" s="24" t="s">
        <v>65</v>
      </c>
      <c r="N62" s="14"/>
    </row>
    <row r="63" spans="1:14" x14ac:dyDescent="0.2">
      <c r="A63" s="25">
        <v>1</v>
      </c>
      <c r="B63" s="69"/>
      <c r="C63" s="77"/>
      <c r="D63" s="235"/>
      <c r="E63" s="236"/>
      <c r="F63" s="237"/>
      <c r="G63" s="26"/>
      <c r="H63" s="26"/>
      <c r="I63" s="26"/>
      <c r="J63" s="26"/>
      <c r="K63" s="72">
        <v>0</v>
      </c>
      <c r="L63" s="73"/>
      <c r="M63" s="203">
        <f t="shared" ref="M63:M76" si="9">K63*L63</f>
        <v>0</v>
      </c>
      <c r="N63" s="14"/>
    </row>
    <row r="64" spans="1:14" x14ac:dyDescent="0.2">
      <c r="A64" s="25">
        <v>2</v>
      </c>
      <c r="B64" s="69"/>
      <c r="C64" s="77"/>
      <c r="D64" s="232"/>
      <c r="E64" s="233"/>
      <c r="F64" s="234"/>
      <c r="G64" s="26"/>
      <c r="H64" s="26"/>
      <c r="I64" s="26"/>
      <c r="J64" s="26"/>
      <c r="K64" s="72">
        <v>0</v>
      </c>
      <c r="L64" s="73"/>
      <c r="M64" s="204">
        <f t="shared" si="9"/>
        <v>0</v>
      </c>
      <c r="N64" s="14"/>
    </row>
    <row r="65" spans="1:14" x14ac:dyDescent="0.2">
      <c r="A65" s="25">
        <v>3</v>
      </c>
      <c r="B65" s="69"/>
      <c r="C65" s="77"/>
      <c r="D65" s="232"/>
      <c r="E65" s="233"/>
      <c r="F65" s="234"/>
      <c r="G65" s="26"/>
      <c r="H65" s="26"/>
      <c r="I65" s="26"/>
      <c r="J65" s="26"/>
      <c r="K65" s="72">
        <v>0</v>
      </c>
      <c r="L65" s="73"/>
      <c r="M65" s="204">
        <f t="shared" si="9"/>
        <v>0</v>
      </c>
      <c r="N65" s="14"/>
    </row>
    <row r="66" spans="1:14" x14ac:dyDescent="0.2">
      <c r="A66" s="25">
        <v>4</v>
      </c>
      <c r="B66" s="69"/>
      <c r="C66" s="77"/>
      <c r="D66" s="232"/>
      <c r="E66" s="233"/>
      <c r="F66" s="234"/>
      <c r="G66" s="26"/>
      <c r="H66" s="26"/>
      <c r="I66" s="26"/>
      <c r="J66" s="26"/>
      <c r="K66" s="72">
        <v>0</v>
      </c>
      <c r="L66" s="73"/>
      <c r="M66" s="204">
        <f t="shared" si="9"/>
        <v>0</v>
      </c>
      <c r="N66" s="14"/>
    </row>
    <row r="67" spans="1:14" x14ac:dyDescent="0.2">
      <c r="A67" s="25">
        <v>5</v>
      </c>
      <c r="B67" s="69"/>
      <c r="C67" s="77"/>
      <c r="D67" s="232"/>
      <c r="E67" s="233"/>
      <c r="F67" s="234"/>
      <c r="G67" s="26"/>
      <c r="H67" s="26"/>
      <c r="I67" s="26"/>
      <c r="J67" s="26"/>
      <c r="K67" s="72">
        <v>0</v>
      </c>
      <c r="L67" s="73"/>
      <c r="M67" s="204">
        <f t="shared" si="9"/>
        <v>0</v>
      </c>
      <c r="N67" s="14"/>
    </row>
    <row r="68" spans="1:14" x14ac:dyDescent="0.2">
      <c r="A68" s="25">
        <v>6</v>
      </c>
      <c r="B68" s="69"/>
      <c r="C68" s="77"/>
      <c r="D68" s="232"/>
      <c r="E68" s="233"/>
      <c r="F68" s="234"/>
      <c r="G68" s="26"/>
      <c r="H68" s="26"/>
      <c r="I68" s="26"/>
      <c r="J68" s="26"/>
      <c r="K68" s="72">
        <v>0</v>
      </c>
      <c r="L68" s="73"/>
      <c r="M68" s="204">
        <f t="shared" si="9"/>
        <v>0</v>
      </c>
      <c r="N68" s="14"/>
    </row>
    <row r="69" spans="1:14" x14ac:dyDescent="0.2">
      <c r="A69" s="25">
        <v>7</v>
      </c>
      <c r="B69" s="69"/>
      <c r="C69" s="77"/>
      <c r="D69" s="232"/>
      <c r="E69" s="233"/>
      <c r="F69" s="234"/>
      <c r="G69" s="26"/>
      <c r="H69" s="26"/>
      <c r="I69" s="26"/>
      <c r="J69" s="26"/>
      <c r="K69" s="72">
        <v>0</v>
      </c>
      <c r="L69" s="73"/>
      <c r="M69" s="204">
        <f t="shared" si="9"/>
        <v>0</v>
      </c>
      <c r="N69" s="14"/>
    </row>
    <row r="70" spans="1:14" x14ac:dyDescent="0.2">
      <c r="A70" s="25">
        <v>8</v>
      </c>
      <c r="B70" s="69"/>
      <c r="C70" s="77"/>
      <c r="D70" s="232"/>
      <c r="E70" s="233"/>
      <c r="F70" s="234"/>
      <c r="G70" s="26"/>
      <c r="H70" s="26"/>
      <c r="I70" s="26"/>
      <c r="J70" s="26"/>
      <c r="K70" s="72">
        <v>0</v>
      </c>
      <c r="L70" s="73"/>
      <c r="M70" s="204">
        <f t="shared" si="9"/>
        <v>0</v>
      </c>
      <c r="N70" s="14"/>
    </row>
    <row r="71" spans="1:14" x14ac:dyDescent="0.2">
      <c r="A71" s="25">
        <v>9</v>
      </c>
      <c r="B71" s="69"/>
      <c r="C71" s="77"/>
      <c r="D71" s="232"/>
      <c r="E71" s="233"/>
      <c r="F71" s="234"/>
      <c r="G71" s="26"/>
      <c r="H71" s="26"/>
      <c r="I71" s="26"/>
      <c r="J71" s="26"/>
      <c r="K71" s="72">
        <v>0</v>
      </c>
      <c r="L71" s="73"/>
      <c r="M71" s="204">
        <f t="shared" si="9"/>
        <v>0</v>
      </c>
      <c r="N71" s="14"/>
    </row>
    <row r="72" spans="1:14" x14ac:dyDescent="0.2">
      <c r="A72" s="25">
        <v>10</v>
      </c>
      <c r="B72" s="69"/>
      <c r="C72" s="77"/>
      <c r="D72" s="232"/>
      <c r="E72" s="233"/>
      <c r="F72" s="234"/>
      <c r="G72" s="26"/>
      <c r="H72" s="26"/>
      <c r="I72" s="26"/>
      <c r="J72" s="26"/>
      <c r="K72" s="72">
        <v>0</v>
      </c>
      <c r="L72" s="73"/>
      <c r="M72" s="204">
        <f t="shared" si="9"/>
        <v>0</v>
      </c>
      <c r="N72" s="14"/>
    </row>
    <row r="73" spans="1:14" x14ac:dyDescent="0.2">
      <c r="A73" s="25">
        <v>11</v>
      </c>
      <c r="B73" s="69"/>
      <c r="C73" s="77"/>
      <c r="D73" s="232"/>
      <c r="E73" s="233"/>
      <c r="F73" s="234"/>
      <c r="G73" s="26"/>
      <c r="H73" s="26"/>
      <c r="I73" s="26"/>
      <c r="J73" s="26"/>
      <c r="K73" s="72">
        <v>0</v>
      </c>
      <c r="L73" s="73"/>
      <c r="M73" s="204">
        <f t="shared" si="9"/>
        <v>0</v>
      </c>
      <c r="N73" s="14"/>
    </row>
    <row r="74" spans="1:14" x14ac:dyDescent="0.2">
      <c r="A74" s="25">
        <v>12</v>
      </c>
      <c r="B74" s="69"/>
      <c r="C74" s="77"/>
      <c r="D74" s="232"/>
      <c r="E74" s="233"/>
      <c r="F74" s="234"/>
      <c r="G74" s="26"/>
      <c r="H74" s="26"/>
      <c r="I74" s="26"/>
      <c r="J74" s="26"/>
      <c r="K74" s="72">
        <v>0</v>
      </c>
      <c r="L74" s="73"/>
      <c r="M74" s="204">
        <f t="shared" si="9"/>
        <v>0</v>
      </c>
      <c r="N74" s="14"/>
    </row>
    <row r="75" spans="1:14" x14ac:dyDescent="0.2">
      <c r="A75" s="25">
        <v>13</v>
      </c>
      <c r="B75" s="69"/>
      <c r="C75" s="77"/>
      <c r="D75" s="232"/>
      <c r="E75" s="233"/>
      <c r="F75" s="234"/>
      <c r="G75" s="26"/>
      <c r="H75" s="26"/>
      <c r="I75" s="26"/>
      <c r="J75" s="26"/>
      <c r="K75" s="72">
        <v>0</v>
      </c>
      <c r="L75" s="70"/>
      <c r="M75" s="204">
        <f t="shared" si="9"/>
        <v>0</v>
      </c>
      <c r="N75" s="14"/>
    </row>
    <row r="76" spans="1:14" x14ac:dyDescent="0.2">
      <c r="A76" s="25">
        <v>14</v>
      </c>
      <c r="B76" s="69"/>
      <c r="C76" s="77"/>
      <c r="D76" s="232"/>
      <c r="E76" s="233"/>
      <c r="F76" s="234"/>
      <c r="G76" s="26"/>
      <c r="H76" s="26"/>
      <c r="I76" s="26"/>
      <c r="J76" s="26"/>
      <c r="K76" s="72">
        <v>0</v>
      </c>
      <c r="L76" s="70"/>
      <c r="M76" s="204">
        <f t="shared" si="9"/>
        <v>0</v>
      </c>
      <c r="N76" s="14"/>
    </row>
    <row r="77" spans="1:14" x14ac:dyDescent="0.2">
      <c r="A77" s="25">
        <v>15</v>
      </c>
      <c r="B77" s="69"/>
      <c r="C77" s="77"/>
      <c r="D77" s="232"/>
      <c r="E77" s="233"/>
      <c r="F77" s="234"/>
      <c r="G77" s="26"/>
      <c r="H77" s="26"/>
      <c r="I77" s="26"/>
      <c r="J77" s="26"/>
      <c r="K77" s="72">
        <v>0</v>
      </c>
      <c r="L77" s="70"/>
      <c r="M77" s="204">
        <f t="shared" ref="M77:M102" si="10">K77*L77</f>
        <v>0</v>
      </c>
      <c r="N77" s="14"/>
    </row>
    <row r="78" spans="1:14" x14ac:dyDescent="0.2">
      <c r="A78" s="25">
        <v>16</v>
      </c>
      <c r="B78" s="69"/>
      <c r="C78" s="77"/>
      <c r="D78" s="232"/>
      <c r="E78" s="233"/>
      <c r="F78" s="234"/>
      <c r="G78" s="26"/>
      <c r="H78" s="26"/>
      <c r="I78" s="26"/>
      <c r="J78" s="26"/>
      <c r="K78" s="74">
        <v>0</v>
      </c>
      <c r="L78" s="70"/>
      <c r="M78" s="204">
        <f t="shared" si="10"/>
        <v>0</v>
      </c>
      <c r="N78" s="14"/>
    </row>
    <row r="79" spans="1:14" x14ac:dyDescent="0.2">
      <c r="A79" s="25">
        <v>17</v>
      </c>
      <c r="B79" s="69"/>
      <c r="C79" s="77"/>
      <c r="D79" s="232"/>
      <c r="E79" s="233"/>
      <c r="F79" s="234"/>
      <c r="G79" s="26"/>
      <c r="H79" s="26"/>
      <c r="I79" s="26"/>
      <c r="J79" s="26"/>
      <c r="K79" s="74">
        <v>0</v>
      </c>
      <c r="L79" s="70"/>
      <c r="M79" s="204">
        <f t="shared" si="10"/>
        <v>0</v>
      </c>
      <c r="N79" s="14"/>
    </row>
    <row r="80" spans="1:14" x14ac:dyDescent="0.2">
      <c r="A80" s="25">
        <v>18</v>
      </c>
      <c r="B80" s="69"/>
      <c r="C80" s="77"/>
      <c r="D80" s="232"/>
      <c r="E80" s="233"/>
      <c r="F80" s="234"/>
      <c r="G80" s="26"/>
      <c r="H80" s="26"/>
      <c r="I80" s="26"/>
      <c r="J80" s="26"/>
      <c r="K80" s="74">
        <v>0</v>
      </c>
      <c r="L80" s="70"/>
      <c r="M80" s="204">
        <f t="shared" si="10"/>
        <v>0</v>
      </c>
      <c r="N80" s="14"/>
    </row>
    <row r="81" spans="1:14" x14ac:dyDescent="0.2">
      <c r="A81" s="25">
        <v>19</v>
      </c>
      <c r="B81" s="69"/>
      <c r="C81" s="77"/>
      <c r="D81" s="232"/>
      <c r="E81" s="233"/>
      <c r="F81" s="234"/>
      <c r="G81" s="26"/>
      <c r="H81" s="26"/>
      <c r="I81" s="26"/>
      <c r="J81" s="26"/>
      <c r="K81" s="74">
        <v>0</v>
      </c>
      <c r="L81" s="70"/>
      <c r="M81" s="204">
        <f t="shared" si="10"/>
        <v>0</v>
      </c>
      <c r="N81" s="14"/>
    </row>
    <row r="82" spans="1:14" hidden="1" outlineLevel="1" x14ac:dyDescent="0.2">
      <c r="A82" s="25">
        <v>20</v>
      </c>
      <c r="B82" s="69"/>
      <c r="C82" s="77"/>
      <c r="D82" s="232"/>
      <c r="E82" s="233"/>
      <c r="F82" s="234"/>
      <c r="G82" s="26"/>
      <c r="H82" s="26"/>
      <c r="I82" s="26"/>
      <c r="J82" s="26"/>
      <c r="K82" s="74">
        <v>0</v>
      </c>
      <c r="L82" s="70"/>
      <c r="M82" s="204">
        <f t="shared" si="10"/>
        <v>0</v>
      </c>
      <c r="N82" s="14"/>
    </row>
    <row r="83" spans="1:14" hidden="1" outlineLevel="1" x14ac:dyDescent="0.2">
      <c r="A83" s="25">
        <v>21</v>
      </c>
      <c r="B83" s="69"/>
      <c r="C83" s="77"/>
      <c r="D83" s="232"/>
      <c r="E83" s="233"/>
      <c r="F83" s="234"/>
      <c r="G83" s="26"/>
      <c r="H83" s="26"/>
      <c r="I83" s="26"/>
      <c r="J83" s="26"/>
      <c r="K83" s="74">
        <v>0</v>
      </c>
      <c r="L83" s="70"/>
      <c r="M83" s="204">
        <f t="shared" si="10"/>
        <v>0</v>
      </c>
      <c r="N83" s="14"/>
    </row>
    <row r="84" spans="1:14" hidden="1" outlineLevel="1" x14ac:dyDescent="0.2">
      <c r="A84" s="25">
        <v>22</v>
      </c>
      <c r="B84" s="69"/>
      <c r="C84" s="77"/>
      <c r="D84" s="232"/>
      <c r="E84" s="233"/>
      <c r="F84" s="234"/>
      <c r="G84" s="26"/>
      <c r="H84" s="26"/>
      <c r="I84" s="26"/>
      <c r="J84" s="26"/>
      <c r="K84" s="74">
        <v>0</v>
      </c>
      <c r="L84" s="70"/>
      <c r="M84" s="204">
        <f t="shared" si="10"/>
        <v>0</v>
      </c>
      <c r="N84" s="14"/>
    </row>
    <row r="85" spans="1:14" hidden="1" outlineLevel="1" x14ac:dyDescent="0.2">
      <c r="A85" s="25">
        <v>23</v>
      </c>
      <c r="B85" s="69"/>
      <c r="C85" s="77"/>
      <c r="D85" s="232"/>
      <c r="E85" s="233"/>
      <c r="F85" s="234"/>
      <c r="G85" s="26"/>
      <c r="H85" s="26"/>
      <c r="I85" s="26"/>
      <c r="J85" s="26"/>
      <c r="K85" s="74">
        <v>0</v>
      </c>
      <c r="L85" s="70"/>
      <c r="M85" s="204">
        <f t="shared" si="10"/>
        <v>0</v>
      </c>
      <c r="N85" s="14"/>
    </row>
    <row r="86" spans="1:14" hidden="1" outlineLevel="1" x14ac:dyDescent="0.2">
      <c r="A86" s="25">
        <v>24</v>
      </c>
      <c r="B86" s="69"/>
      <c r="C86" s="77"/>
      <c r="D86" s="232"/>
      <c r="E86" s="233"/>
      <c r="F86" s="234"/>
      <c r="G86" s="26"/>
      <c r="H86" s="26"/>
      <c r="I86" s="26"/>
      <c r="J86" s="26"/>
      <c r="K86" s="74">
        <v>0</v>
      </c>
      <c r="L86" s="70"/>
      <c r="M86" s="204">
        <f t="shared" si="10"/>
        <v>0</v>
      </c>
      <c r="N86" s="14"/>
    </row>
    <row r="87" spans="1:14" hidden="1" outlineLevel="1" x14ac:dyDescent="0.2">
      <c r="A87" s="25">
        <v>25</v>
      </c>
      <c r="B87" s="69"/>
      <c r="C87" s="77"/>
      <c r="D87" s="232"/>
      <c r="E87" s="233"/>
      <c r="F87" s="234"/>
      <c r="G87" s="26"/>
      <c r="H87" s="26"/>
      <c r="I87" s="26"/>
      <c r="J87" s="26"/>
      <c r="K87" s="74">
        <v>0</v>
      </c>
      <c r="L87" s="70"/>
      <c r="M87" s="204">
        <f t="shared" si="10"/>
        <v>0</v>
      </c>
      <c r="N87" s="14"/>
    </row>
    <row r="88" spans="1:14" hidden="1" outlineLevel="1" x14ac:dyDescent="0.2">
      <c r="A88" s="25">
        <v>26</v>
      </c>
      <c r="B88" s="69"/>
      <c r="C88" s="77"/>
      <c r="D88" s="232"/>
      <c r="E88" s="233"/>
      <c r="F88" s="234"/>
      <c r="G88" s="26"/>
      <c r="H88" s="26"/>
      <c r="I88" s="26"/>
      <c r="J88" s="26"/>
      <c r="K88" s="74">
        <v>0</v>
      </c>
      <c r="L88" s="70"/>
      <c r="M88" s="204">
        <f t="shared" si="10"/>
        <v>0</v>
      </c>
      <c r="N88" s="14"/>
    </row>
    <row r="89" spans="1:14" hidden="1" outlineLevel="1" x14ac:dyDescent="0.2">
      <c r="A89" s="25">
        <v>27</v>
      </c>
      <c r="B89" s="69"/>
      <c r="C89" s="77"/>
      <c r="D89" s="232"/>
      <c r="E89" s="233"/>
      <c r="F89" s="234"/>
      <c r="G89" s="26"/>
      <c r="H89" s="26"/>
      <c r="I89" s="26"/>
      <c r="J89" s="26"/>
      <c r="K89" s="74">
        <v>0</v>
      </c>
      <c r="L89" s="70"/>
      <c r="M89" s="204">
        <f t="shared" si="10"/>
        <v>0</v>
      </c>
      <c r="N89" s="14"/>
    </row>
    <row r="90" spans="1:14" hidden="1" outlineLevel="1" x14ac:dyDescent="0.2">
      <c r="A90" s="25">
        <v>28</v>
      </c>
      <c r="B90" s="69"/>
      <c r="C90" s="77"/>
      <c r="D90" s="232"/>
      <c r="E90" s="233"/>
      <c r="F90" s="234"/>
      <c r="G90" s="26"/>
      <c r="H90" s="26"/>
      <c r="I90" s="26"/>
      <c r="J90" s="26"/>
      <c r="K90" s="74">
        <v>0</v>
      </c>
      <c r="L90" s="70"/>
      <c r="M90" s="204">
        <f t="shared" si="10"/>
        <v>0</v>
      </c>
      <c r="N90" s="14"/>
    </row>
    <row r="91" spans="1:14" hidden="1" outlineLevel="1" x14ac:dyDescent="0.2">
      <c r="A91" s="25">
        <v>29</v>
      </c>
      <c r="B91" s="69"/>
      <c r="C91" s="77"/>
      <c r="D91" s="232"/>
      <c r="E91" s="233"/>
      <c r="F91" s="234"/>
      <c r="G91" s="26"/>
      <c r="H91" s="26"/>
      <c r="I91" s="26"/>
      <c r="J91" s="26"/>
      <c r="K91" s="74">
        <v>0</v>
      </c>
      <c r="L91" s="70"/>
      <c r="M91" s="204">
        <f t="shared" si="10"/>
        <v>0</v>
      </c>
      <c r="N91" s="14"/>
    </row>
    <row r="92" spans="1:14" hidden="1" outlineLevel="1" x14ac:dyDescent="0.2">
      <c r="A92" s="25">
        <v>30</v>
      </c>
      <c r="B92" s="69"/>
      <c r="C92" s="77"/>
      <c r="D92" s="232"/>
      <c r="E92" s="233"/>
      <c r="F92" s="234"/>
      <c r="G92" s="26"/>
      <c r="H92" s="26"/>
      <c r="I92" s="26"/>
      <c r="J92" s="26"/>
      <c r="K92" s="74">
        <v>0</v>
      </c>
      <c r="L92" s="70"/>
      <c r="M92" s="204">
        <f t="shared" si="10"/>
        <v>0</v>
      </c>
      <c r="N92" s="14"/>
    </row>
    <row r="93" spans="1:14" hidden="1" outlineLevel="1" x14ac:dyDescent="0.2">
      <c r="A93" s="25">
        <v>31</v>
      </c>
      <c r="B93" s="69"/>
      <c r="C93" s="77"/>
      <c r="D93" s="232"/>
      <c r="E93" s="233"/>
      <c r="F93" s="234"/>
      <c r="G93" s="26"/>
      <c r="H93" s="26"/>
      <c r="I93" s="26"/>
      <c r="J93" s="26"/>
      <c r="K93" s="74">
        <v>0</v>
      </c>
      <c r="L93" s="70"/>
      <c r="M93" s="204">
        <f t="shared" si="10"/>
        <v>0</v>
      </c>
      <c r="N93" s="14"/>
    </row>
    <row r="94" spans="1:14" hidden="1" outlineLevel="1" x14ac:dyDescent="0.2">
      <c r="A94" s="25">
        <v>32</v>
      </c>
      <c r="B94" s="69"/>
      <c r="C94" s="77"/>
      <c r="D94" s="232"/>
      <c r="E94" s="233"/>
      <c r="F94" s="234"/>
      <c r="G94" s="26"/>
      <c r="H94" s="26"/>
      <c r="I94" s="26"/>
      <c r="J94" s="26"/>
      <c r="K94" s="74">
        <v>0</v>
      </c>
      <c r="L94" s="70"/>
      <c r="M94" s="204">
        <f t="shared" si="10"/>
        <v>0</v>
      </c>
      <c r="N94" s="14"/>
    </row>
    <row r="95" spans="1:14" hidden="1" outlineLevel="1" x14ac:dyDescent="0.2">
      <c r="A95" s="25">
        <v>33</v>
      </c>
      <c r="B95" s="69"/>
      <c r="C95" s="77"/>
      <c r="D95" s="232"/>
      <c r="E95" s="233"/>
      <c r="F95" s="234"/>
      <c r="G95" s="26"/>
      <c r="H95" s="26"/>
      <c r="I95" s="26"/>
      <c r="J95" s="26"/>
      <c r="K95" s="74">
        <v>0</v>
      </c>
      <c r="L95" s="70"/>
      <c r="M95" s="204">
        <f t="shared" si="10"/>
        <v>0</v>
      </c>
      <c r="N95" s="14"/>
    </row>
    <row r="96" spans="1:14" hidden="1" outlineLevel="1" x14ac:dyDescent="0.2">
      <c r="A96" s="25">
        <v>34</v>
      </c>
      <c r="B96" s="69"/>
      <c r="C96" s="77"/>
      <c r="D96" s="232"/>
      <c r="E96" s="233"/>
      <c r="F96" s="234"/>
      <c r="G96" s="26"/>
      <c r="H96" s="26"/>
      <c r="I96" s="26"/>
      <c r="J96" s="26"/>
      <c r="K96" s="74">
        <v>0</v>
      </c>
      <c r="L96" s="70"/>
      <c r="M96" s="204">
        <f t="shared" si="10"/>
        <v>0</v>
      </c>
      <c r="N96" s="14"/>
    </row>
    <row r="97" spans="1:14" hidden="1" outlineLevel="1" x14ac:dyDescent="0.2">
      <c r="A97" s="25">
        <v>35</v>
      </c>
      <c r="B97" s="69"/>
      <c r="C97" s="77"/>
      <c r="D97" s="232"/>
      <c r="E97" s="233"/>
      <c r="F97" s="234"/>
      <c r="G97" s="26"/>
      <c r="H97" s="26"/>
      <c r="I97" s="26"/>
      <c r="J97" s="26"/>
      <c r="K97" s="74">
        <v>0</v>
      </c>
      <c r="L97" s="70"/>
      <c r="M97" s="204">
        <f t="shared" si="10"/>
        <v>0</v>
      </c>
      <c r="N97" s="14"/>
    </row>
    <row r="98" spans="1:14" hidden="1" outlineLevel="1" x14ac:dyDescent="0.2">
      <c r="A98" s="25">
        <v>36</v>
      </c>
      <c r="B98" s="69"/>
      <c r="C98" s="77"/>
      <c r="D98" s="232"/>
      <c r="E98" s="233"/>
      <c r="F98" s="234"/>
      <c r="G98" s="26"/>
      <c r="H98" s="26"/>
      <c r="I98" s="26"/>
      <c r="J98" s="26"/>
      <c r="K98" s="74">
        <v>0</v>
      </c>
      <c r="L98" s="70"/>
      <c r="M98" s="204">
        <f t="shared" si="10"/>
        <v>0</v>
      </c>
      <c r="N98" s="14"/>
    </row>
    <row r="99" spans="1:14" hidden="1" outlineLevel="1" x14ac:dyDescent="0.2">
      <c r="A99" s="25">
        <v>37</v>
      </c>
      <c r="B99" s="69"/>
      <c r="C99" s="77"/>
      <c r="D99" s="232"/>
      <c r="E99" s="233"/>
      <c r="F99" s="234"/>
      <c r="G99" s="26"/>
      <c r="H99" s="26"/>
      <c r="I99" s="26"/>
      <c r="J99" s="26"/>
      <c r="K99" s="74">
        <v>0</v>
      </c>
      <c r="L99" s="70"/>
      <c r="M99" s="204">
        <f t="shared" si="10"/>
        <v>0</v>
      </c>
      <c r="N99" s="14"/>
    </row>
    <row r="100" spans="1:14" hidden="1" outlineLevel="1" x14ac:dyDescent="0.2">
      <c r="A100" s="25">
        <v>38</v>
      </c>
      <c r="B100" s="69"/>
      <c r="C100" s="77"/>
      <c r="D100" s="232"/>
      <c r="E100" s="233"/>
      <c r="F100" s="234"/>
      <c r="G100" s="26"/>
      <c r="H100" s="26"/>
      <c r="I100" s="26"/>
      <c r="J100" s="26"/>
      <c r="K100" s="74">
        <v>0</v>
      </c>
      <c r="L100" s="70"/>
      <c r="M100" s="204">
        <f t="shared" si="10"/>
        <v>0</v>
      </c>
      <c r="N100" s="14"/>
    </row>
    <row r="101" spans="1:14" hidden="1" outlineLevel="1" x14ac:dyDescent="0.2">
      <c r="A101" s="25">
        <v>39</v>
      </c>
      <c r="B101" s="69"/>
      <c r="C101" s="77"/>
      <c r="D101" s="232"/>
      <c r="E101" s="233"/>
      <c r="F101" s="234"/>
      <c r="G101" s="26"/>
      <c r="H101" s="26"/>
      <c r="I101" s="26"/>
      <c r="J101" s="26"/>
      <c r="K101" s="74">
        <v>0</v>
      </c>
      <c r="L101" s="70"/>
      <c r="M101" s="204">
        <f t="shared" si="10"/>
        <v>0</v>
      </c>
      <c r="N101" s="14"/>
    </row>
    <row r="102" spans="1:14" hidden="1" outlineLevel="1" x14ac:dyDescent="0.2">
      <c r="A102" s="25">
        <v>40</v>
      </c>
      <c r="B102" s="69"/>
      <c r="C102" s="77"/>
      <c r="D102" s="232"/>
      <c r="E102" s="233"/>
      <c r="F102" s="234"/>
      <c r="G102" s="26"/>
      <c r="H102" s="26"/>
      <c r="I102" s="26"/>
      <c r="J102" s="26"/>
      <c r="K102" s="74">
        <v>0</v>
      </c>
      <c r="L102" s="70"/>
      <c r="M102" s="204">
        <f t="shared" si="10"/>
        <v>0</v>
      </c>
      <c r="N102" s="14"/>
    </row>
    <row r="103" spans="1:14" hidden="1" outlineLevel="1" x14ac:dyDescent="0.2">
      <c r="A103" s="25">
        <v>41</v>
      </c>
      <c r="B103" s="69"/>
      <c r="C103" s="77"/>
      <c r="D103" s="232"/>
      <c r="E103" s="233"/>
      <c r="F103" s="234"/>
      <c r="G103" s="26"/>
      <c r="H103" s="26"/>
      <c r="I103" s="26"/>
      <c r="J103" s="26"/>
      <c r="K103" s="74">
        <v>0</v>
      </c>
      <c r="L103" s="70"/>
      <c r="M103" s="204">
        <f t="shared" ref="M103:M111" si="11">K103*L103</f>
        <v>0</v>
      </c>
      <c r="N103" s="14"/>
    </row>
    <row r="104" spans="1:14" hidden="1" outlineLevel="1" x14ac:dyDescent="0.2">
      <c r="A104" s="25">
        <v>42</v>
      </c>
      <c r="B104" s="69"/>
      <c r="C104" s="77"/>
      <c r="D104" s="232"/>
      <c r="E104" s="233"/>
      <c r="F104" s="234"/>
      <c r="G104" s="26"/>
      <c r="H104" s="26"/>
      <c r="I104" s="26"/>
      <c r="J104" s="26"/>
      <c r="K104" s="74">
        <v>0</v>
      </c>
      <c r="L104" s="70"/>
      <c r="M104" s="204">
        <f t="shared" si="11"/>
        <v>0</v>
      </c>
      <c r="N104" s="14"/>
    </row>
    <row r="105" spans="1:14" hidden="1" outlineLevel="1" x14ac:dyDescent="0.2">
      <c r="A105" s="25">
        <v>43</v>
      </c>
      <c r="B105" s="69"/>
      <c r="C105" s="77"/>
      <c r="D105" s="232"/>
      <c r="E105" s="233"/>
      <c r="F105" s="234"/>
      <c r="G105" s="26"/>
      <c r="H105" s="26"/>
      <c r="I105" s="26"/>
      <c r="J105" s="26"/>
      <c r="K105" s="74">
        <v>0</v>
      </c>
      <c r="L105" s="70"/>
      <c r="M105" s="204">
        <f t="shared" si="11"/>
        <v>0</v>
      </c>
      <c r="N105" s="14"/>
    </row>
    <row r="106" spans="1:14" hidden="1" outlineLevel="1" x14ac:dyDescent="0.2">
      <c r="A106" s="25">
        <v>44</v>
      </c>
      <c r="B106" s="69"/>
      <c r="C106" s="77"/>
      <c r="D106" s="232"/>
      <c r="E106" s="233"/>
      <c r="F106" s="234"/>
      <c r="G106" s="26"/>
      <c r="H106" s="26"/>
      <c r="I106" s="26"/>
      <c r="J106" s="26"/>
      <c r="K106" s="74">
        <v>0</v>
      </c>
      <c r="L106" s="70"/>
      <c r="M106" s="204">
        <f t="shared" si="11"/>
        <v>0</v>
      </c>
      <c r="N106" s="14"/>
    </row>
    <row r="107" spans="1:14" hidden="1" outlineLevel="1" x14ac:dyDescent="0.2">
      <c r="A107" s="25">
        <v>45</v>
      </c>
      <c r="B107" s="69"/>
      <c r="C107" s="77"/>
      <c r="D107" s="232"/>
      <c r="E107" s="233"/>
      <c r="F107" s="234"/>
      <c r="G107" s="26"/>
      <c r="H107" s="26"/>
      <c r="I107" s="26"/>
      <c r="J107" s="26"/>
      <c r="K107" s="74">
        <v>0</v>
      </c>
      <c r="L107" s="70"/>
      <c r="M107" s="204">
        <f t="shared" si="11"/>
        <v>0</v>
      </c>
      <c r="N107" s="14"/>
    </row>
    <row r="108" spans="1:14" hidden="1" outlineLevel="1" x14ac:dyDescent="0.2">
      <c r="A108" s="25">
        <v>46</v>
      </c>
      <c r="B108" s="69"/>
      <c r="C108" s="77"/>
      <c r="D108" s="232"/>
      <c r="E108" s="233"/>
      <c r="F108" s="234"/>
      <c r="G108" s="26"/>
      <c r="H108" s="26"/>
      <c r="I108" s="26"/>
      <c r="J108" s="26"/>
      <c r="K108" s="74">
        <v>0</v>
      </c>
      <c r="L108" s="70"/>
      <c r="M108" s="204">
        <f t="shared" si="11"/>
        <v>0</v>
      </c>
      <c r="N108" s="14"/>
    </row>
    <row r="109" spans="1:14" hidden="1" outlineLevel="1" x14ac:dyDescent="0.2">
      <c r="A109" s="25">
        <v>47</v>
      </c>
      <c r="B109" s="69"/>
      <c r="C109" s="77"/>
      <c r="D109" s="232"/>
      <c r="E109" s="233"/>
      <c r="F109" s="234"/>
      <c r="G109" s="26"/>
      <c r="H109" s="26"/>
      <c r="I109" s="26"/>
      <c r="J109" s="26"/>
      <c r="K109" s="74">
        <v>0</v>
      </c>
      <c r="L109" s="70"/>
      <c r="M109" s="204">
        <f t="shared" si="11"/>
        <v>0</v>
      </c>
      <c r="N109" s="14"/>
    </row>
    <row r="110" spans="1:14" hidden="1" outlineLevel="1" x14ac:dyDescent="0.2">
      <c r="A110" s="25">
        <v>48</v>
      </c>
      <c r="B110" s="69"/>
      <c r="C110" s="77"/>
      <c r="D110" s="232"/>
      <c r="E110" s="233"/>
      <c r="F110" s="234"/>
      <c r="G110" s="26"/>
      <c r="H110" s="26"/>
      <c r="I110" s="26"/>
      <c r="J110" s="26"/>
      <c r="K110" s="74">
        <v>0</v>
      </c>
      <c r="L110" s="70"/>
      <c r="M110" s="204">
        <f t="shared" si="11"/>
        <v>0</v>
      </c>
      <c r="N110" s="14"/>
    </row>
    <row r="111" spans="1:14" hidden="1" outlineLevel="1" x14ac:dyDescent="0.2">
      <c r="A111" s="25">
        <v>49</v>
      </c>
      <c r="B111" s="69"/>
      <c r="C111" s="202"/>
      <c r="D111" s="232"/>
      <c r="E111" s="233"/>
      <c r="F111" s="234"/>
      <c r="G111" s="26"/>
      <c r="H111" s="26"/>
      <c r="I111" s="26"/>
      <c r="J111" s="26"/>
      <c r="K111" s="74">
        <v>0</v>
      </c>
      <c r="L111" s="70"/>
      <c r="M111" s="204">
        <f t="shared" si="11"/>
        <v>0</v>
      </c>
      <c r="N111" s="14"/>
    </row>
    <row r="112" spans="1:14" ht="15" collapsed="1" thickBot="1" x14ac:dyDescent="0.25">
      <c r="A112" s="27">
        <v>50</v>
      </c>
      <c r="B112" s="198"/>
      <c r="C112" s="199"/>
      <c r="D112" s="247"/>
      <c r="E112" s="248"/>
      <c r="F112" s="249"/>
      <c r="G112" s="26"/>
      <c r="H112" s="26"/>
      <c r="I112" s="26"/>
      <c r="J112" s="26"/>
      <c r="K112" s="200">
        <v>0</v>
      </c>
      <c r="L112" s="201"/>
      <c r="M112" s="205">
        <f>K112*L112</f>
        <v>0</v>
      </c>
      <c r="N112" s="14"/>
    </row>
    <row r="113" spans="1:14" ht="15" thickBot="1" x14ac:dyDescent="0.25">
      <c r="A113" s="14"/>
      <c r="B113" s="14"/>
      <c r="C113" s="14"/>
      <c r="D113" s="14"/>
      <c r="E113" s="14"/>
      <c r="F113" s="14"/>
      <c r="G113" s="14"/>
      <c r="H113" s="14"/>
      <c r="I113" s="14"/>
      <c r="J113" s="14"/>
      <c r="K113" s="14"/>
      <c r="L113" s="14"/>
      <c r="N113" s="14"/>
    </row>
    <row r="114" spans="1:14" ht="15.75" thickBot="1" x14ac:dyDescent="0.25">
      <c r="A114" s="16"/>
      <c r="B114" s="18"/>
      <c r="C114" s="18"/>
      <c r="D114" s="18"/>
      <c r="E114" s="17"/>
      <c r="F114" s="17"/>
      <c r="G114" s="17"/>
      <c r="H114" s="17"/>
      <c r="I114" s="14"/>
      <c r="J114" s="14"/>
      <c r="K114" s="26" t="s">
        <v>66</v>
      </c>
      <c r="L114" s="14"/>
      <c r="M114" s="207">
        <f>SUM(M63:M113)</f>
        <v>0</v>
      </c>
      <c r="N114" s="14"/>
    </row>
    <row r="115" spans="1:14" x14ac:dyDescent="0.2">
      <c r="A115" s="19"/>
      <c r="B115" s="18"/>
      <c r="C115" s="18"/>
      <c r="D115" s="18"/>
      <c r="E115" s="17"/>
      <c r="F115" s="17"/>
      <c r="G115" s="17"/>
      <c r="H115" s="17"/>
      <c r="I115" s="14"/>
      <c r="J115" s="14"/>
      <c r="K115" s="14"/>
      <c r="L115" s="14"/>
      <c r="N115" s="14"/>
    </row>
  </sheetData>
  <sheetProtection algorithmName="SHA-512" hashValue="aOuYzv42NLLmeOiUd9UlcoC9yq5chZfr4BbIU7cPvZZfrpkN+1RvFH2n/rv9tstUDa+ZOfIBfBW6kKpVOqUKsw==" saltValue="kYzkyFiJv36vMuIkA38AXA==" spinCount="100000" sheet="1" formatRows="0"/>
  <mergeCells count="65">
    <mergeCell ref="D108:F108"/>
    <mergeCell ref="D109:F109"/>
    <mergeCell ref="D110:F110"/>
    <mergeCell ref="D111:F111"/>
    <mergeCell ref="D103:F103"/>
    <mergeCell ref="D104:F104"/>
    <mergeCell ref="D105:F105"/>
    <mergeCell ref="D106:F106"/>
    <mergeCell ref="D107:F107"/>
    <mergeCell ref="D98:F98"/>
    <mergeCell ref="D99:F99"/>
    <mergeCell ref="D100:F100"/>
    <mergeCell ref="D101:F101"/>
    <mergeCell ref="D102:F102"/>
    <mergeCell ref="D93:F93"/>
    <mergeCell ref="D94:F94"/>
    <mergeCell ref="D95:F95"/>
    <mergeCell ref="D96:F96"/>
    <mergeCell ref="D97:F97"/>
    <mergeCell ref="D88:F88"/>
    <mergeCell ref="D89:F89"/>
    <mergeCell ref="D90:F90"/>
    <mergeCell ref="D91:F91"/>
    <mergeCell ref="D92:F92"/>
    <mergeCell ref="D112:F112"/>
    <mergeCell ref="D76:F76"/>
    <mergeCell ref="D75:F75"/>
    <mergeCell ref="D74:F74"/>
    <mergeCell ref="D73:F73"/>
    <mergeCell ref="D77:F77"/>
    <mergeCell ref="D78:F78"/>
    <mergeCell ref="D79:F79"/>
    <mergeCell ref="D80:F80"/>
    <mergeCell ref="D81:F81"/>
    <mergeCell ref="D82:F82"/>
    <mergeCell ref="D83:F83"/>
    <mergeCell ref="D84:F84"/>
    <mergeCell ref="D85:F85"/>
    <mergeCell ref="D86:F86"/>
    <mergeCell ref="D87:F87"/>
    <mergeCell ref="J5:J6"/>
    <mergeCell ref="K5:K6"/>
    <mergeCell ref="L5:L6"/>
    <mergeCell ref="M5:M6"/>
    <mergeCell ref="A61:L61"/>
    <mergeCell ref="D5:D6"/>
    <mergeCell ref="A5:A6"/>
    <mergeCell ref="B5:B6"/>
    <mergeCell ref="E5:E6"/>
    <mergeCell ref="G5:G6"/>
    <mergeCell ref="I5:I6"/>
    <mergeCell ref="F5:F6"/>
    <mergeCell ref="H5:H6"/>
    <mergeCell ref="C5:C6"/>
    <mergeCell ref="D62:F62"/>
    <mergeCell ref="D72:F72"/>
    <mergeCell ref="D71:F71"/>
    <mergeCell ref="D70:F70"/>
    <mergeCell ref="D69:F69"/>
    <mergeCell ref="D68:F68"/>
    <mergeCell ref="D67:F67"/>
    <mergeCell ref="D66:F66"/>
    <mergeCell ref="D65:F65"/>
    <mergeCell ref="D64:F64"/>
    <mergeCell ref="D63:F63"/>
  </mergeCells>
  <phoneticPr fontId="29" type="noConversion"/>
  <conditionalFormatting sqref="G7">
    <cfRule type="cellIs" dxfId="1" priority="7" operator="equal">
      <formula>"C7=NFU"</formula>
    </cfRule>
  </conditionalFormatting>
  <conditionalFormatting sqref="H7:H56">
    <cfRule type="expression" dxfId="0" priority="26">
      <formula>$D7:D56&lt;&gt;"Overig"</formula>
    </cfRule>
  </conditionalFormatting>
  <dataValidations disablePrompts="1" count="3">
    <dataValidation type="list" allowBlank="1" showInputMessage="1" showErrorMessage="1" sqref="D7:D56" xr:uid="{00000000-0002-0000-0100-000000000000}">
      <formula1>Ruling</formula1>
    </dataValidation>
    <dataValidation type="list" showInputMessage="1" showErrorMessage="1" sqref="E7:E56" xr:uid="{00000000-0002-0000-0100-000001000000}">
      <formula1>INDIRECT($D7)</formula1>
    </dataValidation>
    <dataValidation type="custom" allowBlank="1" showInputMessage="1" showErrorMessage="1" sqref="H7:H56" xr:uid="{00000000-0002-0000-0100-000002000000}">
      <formula1>D7="Overig"</formula1>
    </dataValidation>
  </dataValidations>
  <pageMargins left="0.7" right="0.7" top="0.75" bottom="0.75" header="0.3" footer="0.3"/>
  <pageSetup paperSize="9" scale="48" fitToHeight="0" orientation="landscape" verticalDpi="1200" r:id="rId1"/>
  <rowBreaks count="1" manualBreakCount="1">
    <brk id="58"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pageSetUpPr fitToPage="1"/>
  </sheetPr>
  <dimension ref="A1:R255"/>
  <sheetViews>
    <sheetView topLeftCell="A187" zoomScale="86" zoomScaleNormal="86" workbookViewId="0">
      <selection activeCell="M114" sqref="M114"/>
    </sheetView>
  </sheetViews>
  <sheetFormatPr defaultColWidth="0" defaultRowHeight="14.25" zeroHeight="1" outlineLevelRow="1" x14ac:dyDescent="0.2"/>
  <cols>
    <col min="1" max="1" width="3.5703125" style="15" customWidth="1"/>
    <col min="2" max="2" width="27" style="15" customWidth="1"/>
    <col min="3" max="3" width="24.7109375" style="15" customWidth="1"/>
    <col min="4" max="4" width="28.85546875" style="15" customWidth="1"/>
    <col min="5" max="5" width="35.85546875" style="15" customWidth="1"/>
    <col min="6" max="6" width="23.7109375" style="51" customWidth="1"/>
    <col min="7" max="7" width="34.28515625" style="15" customWidth="1"/>
    <col min="8" max="8" width="29.85546875" style="15" customWidth="1"/>
    <col min="9" max="9" width="18.140625" style="15" customWidth="1"/>
    <col min="10" max="12" width="24.7109375" style="15" customWidth="1"/>
    <col min="13" max="13" width="3.5703125" style="15" customWidth="1"/>
    <col min="14" max="18" width="0" style="15" hidden="1" customWidth="1"/>
    <col min="19" max="16384" width="27" style="15" hidden="1"/>
  </cols>
  <sheetData>
    <row r="1" spans="1:13" x14ac:dyDescent="0.2">
      <c r="A1" s="29"/>
      <c r="B1" s="30"/>
      <c r="C1" s="30"/>
      <c r="D1" s="30"/>
      <c r="E1" s="30"/>
      <c r="F1" s="31"/>
      <c r="G1" s="32"/>
      <c r="H1" s="32"/>
      <c r="I1" s="30"/>
      <c r="J1" s="32"/>
      <c r="K1" s="32"/>
      <c r="L1" s="32"/>
      <c r="M1" s="153"/>
    </row>
    <row r="2" spans="1:13" ht="18" x14ac:dyDescent="0.2">
      <c r="A2" s="33"/>
      <c r="B2" s="154" t="s">
        <v>10</v>
      </c>
      <c r="C2" s="140"/>
      <c r="D2" s="140"/>
      <c r="E2" s="140"/>
      <c r="F2" s="155"/>
      <c r="G2" s="141"/>
      <c r="H2" s="141"/>
      <c r="I2" s="140"/>
      <c r="J2" s="141"/>
      <c r="K2" s="141"/>
      <c r="L2" s="141"/>
      <c r="M2" s="156"/>
    </row>
    <row r="3" spans="1:13" ht="15" thickBot="1" x14ac:dyDescent="0.25">
      <c r="A3" s="33"/>
      <c r="B3" s="140"/>
      <c r="C3" s="140"/>
      <c r="D3" s="140"/>
      <c r="E3" s="140"/>
      <c r="F3" s="155"/>
      <c r="G3" s="141"/>
      <c r="H3" s="141"/>
      <c r="I3" s="140"/>
      <c r="J3" s="141"/>
      <c r="K3" s="141"/>
      <c r="L3" s="141"/>
      <c r="M3" s="156"/>
    </row>
    <row r="4" spans="1:13" ht="15.75" thickBot="1" x14ac:dyDescent="0.25">
      <c r="A4" s="33"/>
      <c r="B4" s="252" t="s">
        <v>73</v>
      </c>
      <c r="C4" s="253"/>
      <c r="D4" s="253"/>
      <c r="E4" s="253"/>
      <c r="F4" s="35"/>
      <c r="G4" s="36"/>
      <c r="H4" s="37"/>
      <c r="I4" s="135"/>
      <c r="J4" s="42"/>
      <c r="K4" s="42"/>
      <c r="L4" s="42"/>
      <c r="M4" s="156"/>
    </row>
    <row r="5" spans="1:13" ht="60.75" thickBot="1" x14ac:dyDescent="0.3">
      <c r="A5" s="33"/>
      <c r="B5" s="254"/>
      <c r="C5" s="255"/>
      <c r="D5" s="255"/>
      <c r="E5" s="157"/>
      <c r="F5" s="38" t="s">
        <v>165</v>
      </c>
      <c r="G5" s="152" t="s">
        <v>166</v>
      </c>
      <c r="H5" s="164" t="s">
        <v>76</v>
      </c>
      <c r="I5" s="136" t="s">
        <v>156</v>
      </c>
      <c r="J5" s="38" t="s">
        <v>159</v>
      </c>
      <c r="K5" s="38" t="s">
        <v>168</v>
      </c>
      <c r="L5" s="38" t="s">
        <v>167</v>
      </c>
      <c r="M5" s="156"/>
    </row>
    <row r="6" spans="1:13" ht="23.25" customHeight="1" thickBot="1" x14ac:dyDescent="0.3">
      <c r="A6" s="33"/>
      <c r="B6" s="211" t="s">
        <v>171</v>
      </c>
      <c r="C6" s="39"/>
      <c r="D6" s="40" t="s">
        <v>74</v>
      </c>
      <c r="E6" s="39" t="s">
        <v>169</v>
      </c>
      <c r="F6" s="41"/>
      <c r="G6" s="36"/>
      <c r="H6" s="42"/>
      <c r="I6" s="42"/>
      <c r="J6" s="42"/>
      <c r="K6" s="42"/>
      <c r="L6" s="42"/>
      <c r="M6" s="156"/>
    </row>
    <row r="7" spans="1:13" x14ac:dyDescent="0.2">
      <c r="A7" s="33"/>
      <c r="B7" s="256">
        <f>Personeel!B7</f>
        <v>0</v>
      </c>
      <c r="C7" s="257"/>
      <c r="D7" s="62"/>
      <c r="E7" s="208">
        <f>Personeel!C7</f>
        <v>0</v>
      </c>
      <c r="F7" s="2">
        <f>Personeel!M7</f>
        <v>0</v>
      </c>
      <c r="G7" s="65">
        <v>0</v>
      </c>
      <c r="H7" s="3">
        <f t="shared" ref="H7:H35" si="0">F7-G7</f>
        <v>0</v>
      </c>
      <c r="I7" s="137"/>
      <c r="J7" s="147">
        <v>0</v>
      </c>
      <c r="K7" s="147">
        <v>0</v>
      </c>
      <c r="L7" s="3">
        <f>+J7-K7</f>
        <v>0</v>
      </c>
      <c r="M7" s="156"/>
    </row>
    <row r="8" spans="1:13" x14ac:dyDescent="0.2">
      <c r="A8" s="33"/>
      <c r="B8" s="250">
        <f>Personeel!B8</f>
        <v>0</v>
      </c>
      <c r="C8" s="251"/>
      <c r="D8" s="63"/>
      <c r="E8" s="209">
        <f>Personeel!C8</f>
        <v>0</v>
      </c>
      <c r="F8" s="2">
        <f>Personeel!M8</f>
        <v>0</v>
      </c>
      <c r="G8" s="65">
        <v>0</v>
      </c>
      <c r="H8" s="3">
        <f t="shared" si="0"/>
        <v>0</v>
      </c>
      <c r="I8" s="138"/>
      <c r="J8" s="147">
        <v>0</v>
      </c>
      <c r="K8" s="147">
        <v>0</v>
      </c>
      <c r="L8" s="3">
        <f t="shared" ref="L8:L71" si="1">+J8-K8</f>
        <v>0</v>
      </c>
      <c r="M8" s="156"/>
    </row>
    <row r="9" spans="1:13" x14ac:dyDescent="0.2">
      <c r="A9" s="33"/>
      <c r="B9" s="250">
        <f>Personeel!B9</f>
        <v>0</v>
      </c>
      <c r="C9" s="251"/>
      <c r="D9" s="63"/>
      <c r="E9" s="209">
        <f>Personeel!C9</f>
        <v>0</v>
      </c>
      <c r="F9" s="2">
        <f>Personeel!M9</f>
        <v>0</v>
      </c>
      <c r="G9" s="65">
        <v>0</v>
      </c>
      <c r="H9" s="3">
        <f t="shared" si="0"/>
        <v>0</v>
      </c>
      <c r="I9" s="138"/>
      <c r="J9" s="147">
        <v>0</v>
      </c>
      <c r="K9" s="147">
        <v>0</v>
      </c>
      <c r="L9" s="3">
        <f t="shared" si="1"/>
        <v>0</v>
      </c>
      <c r="M9" s="156"/>
    </row>
    <row r="10" spans="1:13" x14ac:dyDescent="0.2">
      <c r="A10" s="33"/>
      <c r="B10" s="250">
        <f>Personeel!B10</f>
        <v>0</v>
      </c>
      <c r="C10" s="251"/>
      <c r="D10" s="63"/>
      <c r="E10" s="209">
        <f>Personeel!C10</f>
        <v>0</v>
      </c>
      <c r="F10" s="2">
        <f>Personeel!M10</f>
        <v>0</v>
      </c>
      <c r="G10" s="65">
        <v>0</v>
      </c>
      <c r="H10" s="3">
        <f t="shared" si="0"/>
        <v>0</v>
      </c>
      <c r="I10" s="138"/>
      <c r="J10" s="147">
        <v>0</v>
      </c>
      <c r="K10" s="147">
        <v>0</v>
      </c>
      <c r="L10" s="3">
        <f t="shared" si="1"/>
        <v>0</v>
      </c>
      <c r="M10" s="156"/>
    </row>
    <row r="11" spans="1:13" x14ac:dyDescent="0.2">
      <c r="A11" s="33"/>
      <c r="B11" s="250">
        <f>Personeel!B11</f>
        <v>0</v>
      </c>
      <c r="C11" s="251"/>
      <c r="D11" s="63"/>
      <c r="E11" s="209">
        <f>Personeel!C11</f>
        <v>0</v>
      </c>
      <c r="F11" s="2">
        <f>Personeel!M11</f>
        <v>0</v>
      </c>
      <c r="G11" s="65">
        <v>0</v>
      </c>
      <c r="H11" s="3">
        <f t="shared" si="0"/>
        <v>0</v>
      </c>
      <c r="I11" s="138"/>
      <c r="J11" s="147">
        <v>0</v>
      </c>
      <c r="K11" s="147">
        <v>0</v>
      </c>
      <c r="L11" s="3">
        <f t="shared" si="1"/>
        <v>0</v>
      </c>
      <c r="M11" s="156"/>
    </row>
    <row r="12" spans="1:13" x14ac:dyDescent="0.2">
      <c r="A12" s="33"/>
      <c r="B12" s="250">
        <f>Personeel!B12</f>
        <v>0</v>
      </c>
      <c r="C12" s="251"/>
      <c r="D12" s="62"/>
      <c r="E12" s="209">
        <f>Personeel!C12</f>
        <v>0</v>
      </c>
      <c r="F12" s="2">
        <f>Personeel!M12</f>
        <v>0</v>
      </c>
      <c r="G12" s="65">
        <v>0</v>
      </c>
      <c r="H12" s="3">
        <f t="shared" si="0"/>
        <v>0</v>
      </c>
      <c r="I12" s="138"/>
      <c r="J12" s="147">
        <v>0</v>
      </c>
      <c r="K12" s="147">
        <v>0</v>
      </c>
      <c r="L12" s="3">
        <f t="shared" si="1"/>
        <v>0</v>
      </c>
      <c r="M12" s="156"/>
    </row>
    <row r="13" spans="1:13" x14ac:dyDescent="0.2">
      <c r="A13" s="33"/>
      <c r="B13" s="250">
        <f>Personeel!B13</f>
        <v>0</v>
      </c>
      <c r="C13" s="251"/>
      <c r="D13" s="63"/>
      <c r="E13" s="209">
        <f>Personeel!C13</f>
        <v>0</v>
      </c>
      <c r="F13" s="2">
        <f>Personeel!M13</f>
        <v>0</v>
      </c>
      <c r="G13" s="65">
        <v>0</v>
      </c>
      <c r="H13" s="3">
        <f t="shared" si="0"/>
        <v>0</v>
      </c>
      <c r="I13" s="138"/>
      <c r="J13" s="147">
        <v>0</v>
      </c>
      <c r="K13" s="147">
        <v>0</v>
      </c>
      <c r="L13" s="3">
        <f t="shared" si="1"/>
        <v>0</v>
      </c>
      <c r="M13" s="156"/>
    </row>
    <row r="14" spans="1:13" x14ac:dyDescent="0.2">
      <c r="A14" s="33"/>
      <c r="B14" s="250">
        <f>Personeel!B14</f>
        <v>0</v>
      </c>
      <c r="C14" s="251"/>
      <c r="D14" s="63"/>
      <c r="E14" s="209">
        <f>Personeel!C14</f>
        <v>0</v>
      </c>
      <c r="F14" s="2">
        <f>Personeel!M14</f>
        <v>0</v>
      </c>
      <c r="G14" s="65">
        <v>0</v>
      </c>
      <c r="H14" s="3">
        <f t="shared" si="0"/>
        <v>0</v>
      </c>
      <c r="I14" s="138"/>
      <c r="J14" s="147">
        <v>0</v>
      </c>
      <c r="K14" s="147">
        <v>0</v>
      </c>
      <c r="L14" s="3">
        <f t="shared" si="1"/>
        <v>0</v>
      </c>
      <c r="M14" s="156"/>
    </row>
    <row r="15" spans="1:13" x14ac:dyDescent="0.2">
      <c r="A15" s="33"/>
      <c r="B15" s="250">
        <f>Personeel!B15</f>
        <v>0</v>
      </c>
      <c r="C15" s="251"/>
      <c r="D15" s="63"/>
      <c r="E15" s="209">
        <f>Personeel!C15</f>
        <v>0</v>
      </c>
      <c r="F15" s="2">
        <f>Personeel!M15</f>
        <v>0</v>
      </c>
      <c r="G15" s="65">
        <v>0</v>
      </c>
      <c r="H15" s="3">
        <f t="shared" si="0"/>
        <v>0</v>
      </c>
      <c r="I15" s="138"/>
      <c r="J15" s="147">
        <v>0</v>
      </c>
      <c r="K15" s="147">
        <v>0</v>
      </c>
      <c r="L15" s="3">
        <f t="shared" si="1"/>
        <v>0</v>
      </c>
      <c r="M15" s="156"/>
    </row>
    <row r="16" spans="1:13" x14ac:dyDescent="0.2">
      <c r="A16" s="33"/>
      <c r="B16" s="250">
        <f>Personeel!B16</f>
        <v>0</v>
      </c>
      <c r="C16" s="251"/>
      <c r="D16" s="63"/>
      <c r="E16" s="209">
        <f>Personeel!C16</f>
        <v>0</v>
      </c>
      <c r="F16" s="2">
        <f>Personeel!M16</f>
        <v>0</v>
      </c>
      <c r="G16" s="65">
        <v>0</v>
      </c>
      <c r="H16" s="3">
        <f t="shared" si="0"/>
        <v>0</v>
      </c>
      <c r="I16" s="138"/>
      <c r="J16" s="147">
        <v>0</v>
      </c>
      <c r="K16" s="147">
        <v>0</v>
      </c>
      <c r="L16" s="3">
        <f t="shared" si="1"/>
        <v>0</v>
      </c>
      <c r="M16" s="156"/>
    </row>
    <row r="17" spans="1:13" x14ac:dyDescent="0.2">
      <c r="A17" s="33"/>
      <c r="B17" s="250">
        <f>Personeel!B17</f>
        <v>0</v>
      </c>
      <c r="C17" s="251"/>
      <c r="D17" s="62"/>
      <c r="E17" s="209">
        <f>Personeel!C17</f>
        <v>0</v>
      </c>
      <c r="F17" s="2">
        <f>Personeel!M17</f>
        <v>0</v>
      </c>
      <c r="G17" s="65">
        <v>0</v>
      </c>
      <c r="H17" s="3">
        <f t="shared" si="0"/>
        <v>0</v>
      </c>
      <c r="I17" s="138"/>
      <c r="J17" s="147">
        <v>0</v>
      </c>
      <c r="K17" s="147">
        <v>0</v>
      </c>
      <c r="L17" s="3">
        <f t="shared" si="1"/>
        <v>0</v>
      </c>
      <c r="M17" s="156"/>
    </row>
    <row r="18" spans="1:13" x14ac:dyDescent="0.2">
      <c r="A18" s="33"/>
      <c r="B18" s="250">
        <f>Personeel!B18</f>
        <v>0</v>
      </c>
      <c r="C18" s="251"/>
      <c r="D18" s="62"/>
      <c r="E18" s="209">
        <f>Personeel!C18</f>
        <v>0</v>
      </c>
      <c r="F18" s="2">
        <f>Personeel!M18</f>
        <v>0</v>
      </c>
      <c r="G18" s="65">
        <v>0</v>
      </c>
      <c r="H18" s="3">
        <f t="shared" si="0"/>
        <v>0</v>
      </c>
      <c r="I18" s="138"/>
      <c r="J18" s="147">
        <v>0</v>
      </c>
      <c r="K18" s="147">
        <v>0</v>
      </c>
      <c r="L18" s="3">
        <f t="shared" si="1"/>
        <v>0</v>
      </c>
      <c r="M18" s="156"/>
    </row>
    <row r="19" spans="1:13" x14ac:dyDescent="0.2">
      <c r="A19" s="33"/>
      <c r="B19" s="250">
        <f>Personeel!B19</f>
        <v>0</v>
      </c>
      <c r="C19" s="251"/>
      <c r="D19" s="62"/>
      <c r="E19" s="209">
        <f>Personeel!C19</f>
        <v>0</v>
      </c>
      <c r="F19" s="2">
        <f>Personeel!M19</f>
        <v>0</v>
      </c>
      <c r="G19" s="65">
        <v>0</v>
      </c>
      <c r="H19" s="3">
        <f t="shared" si="0"/>
        <v>0</v>
      </c>
      <c r="I19" s="138"/>
      <c r="J19" s="147">
        <v>0</v>
      </c>
      <c r="K19" s="147">
        <v>0</v>
      </c>
      <c r="L19" s="3">
        <f t="shared" si="1"/>
        <v>0</v>
      </c>
      <c r="M19" s="156"/>
    </row>
    <row r="20" spans="1:13" x14ac:dyDescent="0.2">
      <c r="A20" s="33"/>
      <c r="B20" s="250">
        <f>Personeel!B20</f>
        <v>0</v>
      </c>
      <c r="C20" s="251"/>
      <c r="D20" s="62"/>
      <c r="E20" s="209">
        <f>Personeel!C20</f>
        <v>0</v>
      </c>
      <c r="F20" s="2">
        <f>Personeel!M20</f>
        <v>0</v>
      </c>
      <c r="G20" s="65">
        <v>0</v>
      </c>
      <c r="H20" s="3">
        <f t="shared" si="0"/>
        <v>0</v>
      </c>
      <c r="I20" s="138"/>
      <c r="J20" s="147">
        <v>0</v>
      </c>
      <c r="K20" s="147">
        <v>0</v>
      </c>
      <c r="L20" s="3">
        <f t="shared" si="1"/>
        <v>0</v>
      </c>
      <c r="M20" s="156"/>
    </row>
    <row r="21" spans="1:13" x14ac:dyDescent="0.2">
      <c r="A21" s="33"/>
      <c r="B21" s="250">
        <f>Personeel!B21</f>
        <v>0</v>
      </c>
      <c r="C21" s="251"/>
      <c r="D21" s="62"/>
      <c r="E21" s="209">
        <f>Personeel!C21</f>
        <v>0</v>
      </c>
      <c r="F21" s="2">
        <f>Personeel!M21</f>
        <v>0</v>
      </c>
      <c r="G21" s="65">
        <v>0</v>
      </c>
      <c r="H21" s="3">
        <f t="shared" si="0"/>
        <v>0</v>
      </c>
      <c r="I21" s="138"/>
      <c r="J21" s="147">
        <v>0</v>
      </c>
      <c r="K21" s="147">
        <v>0</v>
      </c>
      <c r="L21" s="3">
        <f t="shared" si="1"/>
        <v>0</v>
      </c>
      <c r="M21" s="156"/>
    </row>
    <row r="22" spans="1:13" x14ac:dyDescent="0.2">
      <c r="A22" s="33"/>
      <c r="B22" s="250">
        <f>Personeel!B22</f>
        <v>0</v>
      </c>
      <c r="C22" s="251"/>
      <c r="D22" s="62"/>
      <c r="E22" s="209">
        <f>Personeel!C22</f>
        <v>0</v>
      </c>
      <c r="F22" s="2">
        <f>Personeel!M22</f>
        <v>0</v>
      </c>
      <c r="G22" s="65">
        <v>0</v>
      </c>
      <c r="H22" s="3">
        <f t="shared" si="0"/>
        <v>0</v>
      </c>
      <c r="I22" s="138"/>
      <c r="J22" s="147">
        <v>0</v>
      </c>
      <c r="K22" s="147">
        <v>0</v>
      </c>
      <c r="L22" s="3">
        <f t="shared" si="1"/>
        <v>0</v>
      </c>
      <c r="M22" s="156"/>
    </row>
    <row r="23" spans="1:13" x14ac:dyDescent="0.2">
      <c r="A23" s="33"/>
      <c r="B23" s="250">
        <f>Personeel!B23</f>
        <v>0</v>
      </c>
      <c r="C23" s="251"/>
      <c r="D23" s="63"/>
      <c r="E23" s="209">
        <f>Personeel!C23</f>
        <v>0</v>
      </c>
      <c r="F23" s="2">
        <f>Personeel!M23</f>
        <v>0</v>
      </c>
      <c r="G23" s="65">
        <v>0</v>
      </c>
      <c r="H23" s="3">
        <f t="shared" si="0"/>
        <v>0</v>
      </c>
      <c r="I23" s="138"/>
      <c r="J23" s="147">
        <v>0</v>
      </c>
      <c r="K23" s="147">
        <v>0</v>
      </c>
      <c r="L23" s="3">
        <f t="shared" si="1"/>
        <v>0</v>
      </c>
      <c r="M23" s="156"/>
    </row>
    <row r="24" spans="1:13" x14ac:dyDescent="0.2">
      <c r="A24" s="33"/>
      <c r="B24" s="250">
        <f>Personeel!B24</f>
        <v>0</v>
      </c>
      <c r="C24" s="251"/>
      <c r="D24" s="63"/>
      <c r="E24" s="209">
        <f>Personeel!C24</f>
        <v>0</v>
      </c>
      <c r="F24" s="2">
        <f>Personeel!M24</f>
        <v>0</v>
      </c>
      <c r="G24" s="65">
        <v>0</v>
      </c>
      <c r="H24" s="3">
        <f t="shared" si="0"/>
        <v>0</v>
      </c>
      <c r="I24" s="138"/>
      <c r="J24" s="147">
        <v>0</v>
      </c>
      <c r="K24" s="147">
        <v>0</v>
      </c>
      <c r="L24" s="3">
        <f t="shared" si="1"/>
        <v>0</v>
      </c>
      <c r="M24" s="156"/>
    </row>
    <row r="25" spans="1:13" x14ac:dyDescent="0.2">
      <c r="A25" s="33"/>
      <c r="B25" s="250">
        <f>Personeel!B25</f>
        <v>0</v>
      </c>
      <c r="C25" s="251"/>
      <c r="D25" s="63"/>
      <c r="E25" s="209">
        <f>Personeel!C25</f>
        <v>0</v>
      </c>
      <c r="F25" s="2">
        <f>Personeel!M25</f>
        <v>0</v>
      </c>
      <c r="G25" s="65">
        <v>0</v>
      </c>
      <c r="H25" s="3">
        <f t="shared" si="0"/>
        <v>0</v>
      </c>
      <c r="I25" s="138"/>
      <c r="J25" s="147">
        <v>0</v>
      </c>
      <c r="K25" s="147">
        <v>0</v>
      </c>
      <c r="L25" s="3">
        <f t="shared" si="1"/>
        <v>0</v>
      </c>
      <c r="M25" s="156"/>
    </row>
    <row r="26" spans="1:13" hidden="1" outlineLevel="1" x14ac:dyDescent="0.2">
      <c r="A26" s="33"/>
      <c r="B26" s="250">
        <f>Personeel!B26</f>
        <v>0</v>
      </c>
      <c r="C26" s="251"/>
      <c r="D26" s="63"/>
      <c r="E26" s="209">
        <f>Personeel!C26</f>
        <v>0</v>
      </c>
      <c r="F26" s="2">
        <f>Personeel!M26</f>
        <v>0</v>
      </c>
      <c r="G26" s="65">
        <v>0</v>
      </c>
      <c r="H26" s="3">
        <f t="shared" si="0"/>
        <v>0</v>
      </c>
      <c r="I26" s="138"/>
      <c r="J26" s="147">
        <v>0</v>
      </c>
      <c r="K26" s="147">
        <v>0</v>
      </c>
      <c r="L26" s="3">
        <f t="shared" si="1"/>
        <v>0</v>
      </c>
      <c r="M26" s="156"/>
    </row>
    <row r="27" spans="1:13" hidden="1" outlineLevel="1" x14ac:dyDescent="0.2">
      <c r="A27" s="33"/>
      <c r="B27" s="250">
        <f>Personeel!B27</f>
        <v>0</v>
      </c>
      <c r="C27" s="251"/>
      <c r="D27" s="62"/>
      <c r="E27" s="209">
        <f>Personeel!C27</f>
        <v>0</v>
      </c>
      <c r="F27" s="2">
        <f>Personeel!M27</f>
        <v>0</v>
      </c>
      <c r="G27" s="65">
        <v>0</v>
      </c>
      <c r="H27" s="3">
        <f t="shared" si="0"/>
        <v>0</v>
      </c>
      <c r="I27" s="138"/>
      <c r="J27" s="147">
        <v>0</v>
      </c>
      <c r="K27" s="147">
        <v>0</v>
      </c>
      <c r="L27" s="3">
        <f t="shared" si="1"/>
        <v>0</v>
      </c>
      <c r="M27" s="156"/>
    </row>
    <row r="28" spans="1:13" hidden="1" outlineLevel="1" x14ac:dyDescent="0.2">
      <c r="A28" s="33"/>
      <c r="B28" s="250">
        <f>Personeel!B28</f>
        <v>0</v>
      </c>
      <c r="C28" s="251"/>
      <c r="D28" s="62"/>
      <c r="E28" s="209">
        <f>Personeel!C28</f>
        <v>0</v>
      </c>
      <c r="F28" s="2">
        <f>Personeel!M28</f>
        <v>0</v>
      </c>
      <c r="G28" s="65">
        <v>0</v>
      </c>
      <c r="H28" s="3">
        <f t="shared" si="0"/>
        <v>0</v>
      </c>
      <c r="I28" s="138"/>
      <c r="J28" s="147">
        <v>0</v>
      </c>
      <c r="K28" s="147">
        <v>0</v>
      </c>
      <c r="L28" s="3">
        <f t="shared" si="1"/>
        <v>0</v>
      </c>
      <c r="M28" s="156"/>
    </row>
    <row r="29" spans="1:13" hidden="1" outlineLevel="1" x14ac:dyDescent="0.2">
      <c r="A29" s="33"/>
      <c r="B29" s="250">
        <f>Personeel!B29</f>
        <v>0</v>
      </c>
      <c r="C29" s="251"/>
      <c r="D29" s="62"/>
      <c r="E29" s="209">
        <f>Personeel!C29</f>
        <v>0</v>
      </c>
      <c r="F29" s="2">
        <f>Personeel!M29</f>
        <v>0</v>
      </c>
      <c r="G29" s="65">
        <v>0</v>
      </c>
      <c r="H29" s="3">
        <f t="shared" si="0"/>
        <v>0</v>
      </c>
      <c r="I29" s="138"/>
      <c r="J29" s="147">
        <v>0</v>
      </c>
      <c r="K29" s="147">
        <v>0</v>
      </c>
      <c r="L29" s="3">
        <f t="shared" si="1"/>
        <v>0</v>
      </c>
      <c r="M29" s="156"/>
    </row>
    <row r="30" spans="1:13" hidden="1" outlineLevel="1" x14ac:dyDescent="0.2">
      <c r="A30" s="33"/>
      <c r="B30" s="250">
        <f>Personeel!B30</f>
        <v>0</v>
      </c>
      <c r="C30" s="251"/>
      <c r="D30" s="62"/>
      <c r="E30" s="209">
        <f>Personeel!C30</f>
        <v>0</v>
      </c>
      <c r="F30" s="2">
        <f>Personeel!M30</f>
        <v>0</v>
      </c>
      <c r="G30" s="65">
        <v>0</v>
      </c>
      <c r="H30" s="3">
        <f t="shared" si="0"/>
        <v>0</v>
      </c>
      <c r="I30" s="138"/>
      <c r="J30" s="147">
        <v>0</v>
      </c>
      <c r="K30" s="147">
        <v>0</v>
      </c>
      <c r="L30" s="3">
        <f t="shared" si="1"/>
        <v>0</v>
      </c>
      <c r="M30" s="156"/>
    </row>
    <row r="31" spans="1:13" hidden="1" outlineLevel="1" x14ac:dyDescent="0.2">
      <c r="A31" s="33"/>
      <c r="B31" s="250">
        <f>Personeel!B31</f>
        <v>0</v>
      </c>
      <c r="C31" s="251"/>
      <c r="D31" s="62"/>
      <c r="E31" s="209">
        <f>Personeel!C31</f>
        <v>0</v>
      </c>
      <c r="F31" s="2">
        <f>Personeel!M31</f>
        <v>0</v>
      </c>
      <c r="G31" s="65">
        <v>0</v>
      </c>
      <c r="H31" s="3">
        <f t="shared" si="0"/>
        <v>0</v>
      </c>
      <c r="I31" s="138"/>
      <c r="J31" s="147">
        <v>0</v>
      </c>
      <c r="K31" s="147">
        <v>0</v>
      </c>
      <c r="L31" s="3">
        <f t="shared" si="1"/>
        <v>0</v>
      </c>
      <c r="M31" s="156"/>
    </row>
    <row r="32" spans="1:13" hidden="1" outlineLevel="1" x14ac:dyDescent="0.2">
      <c r="A32" s="33"/>
      <c r="B32" s="250">
        <f>Personeel!B32</f>
        <v>0</v>
      </c>
      <c r="C32" s="251"/>
      <c r="D32" s="62"/>
      <c r="E32" s="209">
        <f>Personeel!C32</f>
        <v>0</v>
      </c>
      <c r="F32" s="2">
        <f>Personeel!M32</f>
        <v>0</v>
      </c>
      <c r="G32" s="65">
        <v>0</v>
      </c>
      <c r="H32" s="3">
        <f t="shared" si="0"/>
        <v>0</v>
      </c>
      <c r="I32" s="138"/>
      <c r="J32" s="147">
        <v>0</v>
      </c>
      <c r="K32" s="147">
        <v>0</v>
      </c>
      <c r="L32" s="3">
        <f t="shared" si="1"/>
        <v>0</v>
      </c>
      <c r="M32" s="156"/>
    </row>
    <row r="33" spans="1:13" hidden="1" outlineLevel="1" x14ac:dyDescent="0.2">
      <c r="A33" s="33"/>
      <c r="B33" s="250">
        <f>Personeel!B33</f>
        <v>0</v>
      </c>
      <c r="C33" s="251"/>
      <c r="D33" s="63"/>
      <c r="E33" s="209">
        <f>Personeel!C33</f>
        <v>0</v>
      </c>
      <c r="F33" s="2">
        <f>Personeel!M33</f>
        <v>0</v>
      </c>
      <c r="G33" s="65">
        <v>0</v>
      </c>
      <c r="H33" s="3">
        <f t="shared" si="0"/>
        <v>0</v>
      </c>
      <c r="I33" s="138"/>
      <c r="J33" s="147">
        <v>0</v>
      </c>
      <c r="K33" s="147">
        <v>0</v>
      </c>
      <c r="L33" s="3">
        <f t="shared" si="1"/>
        <v>0</v>
      </c>
      <c r="M33" s="156"/>
    </row>
    <row r="34" spans="1:13" hidden="1" outlineLevel="1" x14ac:dyDescent="0.2">
      <c r="A34" s="33"/>
      <c r="B34" s="250">
        <f>Personeel!B34</f>
        <v>0</v>
      </c>
      <c r="C34" s="251"/>
      <c r="D34" s="63"/>
      <c r="E34" s="209">
        <f>Personeel!C34</f>
        <v>0</v>
      </c>
      <c r="F34" s="2">
        <f>Personeel!M34</f>
        <v>0</v>
      </c>
      <c r="G34" s="65">
        <v>0</v>
      </c>
      <c r="H34" s="3">
        <f t="shared" si="0"/>
        <v>0</v>
      </c>
      <c r="I34" s="138"/>
      <c r="J34" s="147">
        <v>0</v>
      </c>
      <c r="K34" s="147">
        <v>0</v>
      </c>
      <c r="L34" s="3">
        <f t="shared" si="1"/>
        <v>0</v>
      </c>
      <c r="M34" s="156"/>
    </row>
    <row r="35" spans="1:13" hidden="1" outlineLevel="1" x14ac:dyDescent="0.2">
      <c r="A35" s="33"/>
      <c r="B35" s="250">
        <f>Personeel!B35</f>
        <v>0</v>
      </c>
      <c r="C35" s="251"/>
      <c r="D35" s="63"/>
      <c r="E35" s="209">
        <f>Personeel!C35</f>
        <v>0</v>
      </c>
      <c r="F35" s="2">
        <f>Personeel!M35</f>
        <v>0</v>
      </c>
      <c r="G35" s="65">
        <v>0</v>
      </c>
      <c r="H35" s="3">
        <f t="shared" si="0"/>
        <v>0</v>
      </c>
      <c r="I35" s="138"/>
      <c r="J35" s="147">
        <v>0</v>
      </c>
      <c r="K35" s="147">
        <v>0</v>
      </c>
      <c r="L35" s="3">
        <f t="shared" si="1"/>
        <v>0</v>
      </c>
      <c r="M35" s="156"/>
    </row>
    <row r="36" spans="1:13" hidden="1" outlineLevel="1" x14ac:dyDescent="0.2">
      <c r="A36" s="33"/>
      <c r="B36" s="250">
        <f>Personeel!B36</f>
        <v>0</v>
      </c>
      <c r="C36" s="251"/>
      <c r="D36" s="63"/>
      <c r="E36" s="209">
        <f>Personeel!C36</f>
        <v>0</v>
      </c>
      <c r="F36" s="2">
        <f>Personeel!M36</f>
        <v>0</v>
      </c>
      <c r="G36" s="65">
        <v>0</v>
      </c>
      <c r="H36" s="3">
        <f t="shared" ref="H36:H91" si="2">F36-G36</f>
        <v>0</v>
      </c>
      <c r="I36" s="138"/>
      <c r="J36" s="147">
        <v>0</v>
      </c>
      <c r="K36" s="147">
        <v>0</v>
      </c>
      <c r="L36" s="3">
        <f t="shared" si="1"/>
        <v>0</v>
      </c>
      <c r="M36" s="156"/>
    </row>
    <row r="37" spans="1:13" hidden="1" outlineLevel="1" x14ac:dyDescent="0.2">
      <c r="A37" s="33"/>
      <c r="B37" s="250">
        <f>Personeel!B37</f>
        <v>0</v>
      </c>
      <c r="C37" s="251"/>
      <c r="D37" s="63"/>
      <c r="E37" s="209">
        <f>Personeel!C37</f>
        <v>0</v>
      </c>
      <c r="F37" s="2">
        <f>Personeel!M37</f>
        <v>0</v>
      </c>
      <c r="G37" s="65">
        <v>0</v>
      </c>
      <c r="H37" s="3">
        <f t="shared" si="2"/>
        <v>0</v>
      </c>
      <c r="I37" s="138"/>
      <c r="J37" s="147">
        <v>0</v>
      </c>
      <c r="K37" s="147">
        <v>0</v>
      </c>
      <c r="L37" s="3">
        <f t="shared" si="1"/>
        <v>0</v>
      </c>
      <c r="M37" s="156"/>
    </row>
    <row r="38" spans="1:13" hidden="1" outlineLevel="1" x14ac:dyDescent="0.2">
      <c r="A38" s="33"/>
      <c r="B38" s="250">
        <f>Personeel!B38</f>
        <v>0</v>
      </c>
      <c r="C38" s="251"/>
      <c r="D38" s="63"/>
      <c r="E38" s="209">
        <f>Personeel!C38</f>
        <v>0</v>
      </c>
      <c r="F38" s="2">
        <f>Personeel!M38</f>
        <v>0</v>
      </c>
      <c r="G38" s="65">
        <v>0</v>
      </c>
      <c r="H38" s="3">
        <f t="shared" si="2"/>
        <v>0</v>
      </c>
      <c r="I38" s="138"/>
      <c r="J38" s="147">
        <v>0</v>
      </c>
      <c r="K38" s="147">
        <v>0</v>
      </c>
      <c r="L38" s="3">
        <f t="shared" si="1"/>
        <v>0</v>
      </c>
      <c r="M38" s="156"/>
    </row>
    <row r="39" spans="1:13" hidden="1" outlineLevel="1" x14ac:dyDescent="0.2">
      <c r="A39" s="33"/>
      <c r="B39" s="250">
        <f>Personeel!B39</f>
        <v>0</v>
      </c>
      <c r="C39" s="251"/>
      <c r="D39" s="63"/>
      <c r="E39" s="209">
        <f>Personeel!C39</f>
        <v>0</v>
      </c>
      <c r="F39" s="2">
        <f>Personeel!M39</f>
        <v>0</v>
      </c>
      <c r="G39" s="65">
        <v>0</v>
      </c>
      <c r="H39" s="3">
        <f t="shared" si="2"/>
        <v>0</v>
      </c>
      <c r="I39" s="138"/>
      <c r="J39" s="147">
        <v>0</v>
      </c>
      <c r="K39" s="147">
        <v>0</v>
      </c>
      <c r="L39" s="3">
        <f t="shared" si="1"/>
        <v>0</v>
      </c>
      <c r="M39" s="156"/>
    </row>
    <row r="40" spans="1:13" hidden="1" outlineLevel="1" x14ac:dyDescent="0.2">
      <c r="A40" s="33"/>
      <c r="B40" s="250">
        <f>Personeel!B40</f>
        <v>0</v>
      </c>
      <c r="C40" s="251"/>
      <c r="D40" s="62"/>
      <c r="E40" s="209">
        <f>Personeel!C40</f>
        <v>0</v>
      </c>
      <c r="F40" s="2">
        <f>Personeel!M40</f>
        <v>0</v>
      </c>
      <c r="G40" s="65">
        <v>0</v>
      </c>
      <c r="H40" s="3">
        <f t="shared" si="2"/>
        <v>0</v>
      </c>
      <c r="I40" s="138"/>
      <c r="J40" s="147">
        <v>0</v>
      </c>
      <c r="K40" s="147">
        <v>0</v>
      </c>
      <c r="L40" s="3">
        <f t="shared" si="1"/>
        <v>0</v>
      </c>
      <c r="M40" s="156"/>
    </row>
    <row r="41" spans="1:13" hidden="1" outlineLevel="1" x14ac:dyDescent="0.2">
      <c r="A41" s="33"/>
      <c r="B41" s="250">
        <f>Personeel!B41</f>
        <v>0</v>
      </c>
      <c r="C41" s="251"/>
      <c r="D41" s="63"/>
      <c r="E41" s="209">
        <f>Personeel!C41</f>
        <v>0</v>
      </c>
      <c r="F41" s="2">
        <f>Personeel!M41</f>
        <v>0</v>
      </c>
      <c r="G41" s="65">
        <v>0</v>
      </c>
      <c r="H41" s="3">
        <f t="shared" si="2"/>
        <v>0</v>
      </c>
      <c r="I41" s="138"/>
      <c r="J41" s="147">
        <v>0</v>
      </c>
      <c r="K41" s="147">
        <v>0</v>
      </c>
      <c r="L41" s="3">
        <f t="shared" si="1"/>
        <v>0</v>
      </c>
      <c r="M41" s="156"/>
    </row>
    <row r="42" spans="1:13" hidden="1" outlineLevel="1" x14ac:dyDescent="0.2">
      <c r="A42" s="33"/>
      <c r="B42" s="250">
        <f>Personeel!B42</f>
        <v>0</v>
      </c>
      <c r="C42" s="251"/>
      <c r="D42" s="63"/>
      <c r="E42" s="209">
        <f>Personeel!C42</f>
        <v>0</v>
      </c>
      <c r="F42" s="2">
        <f>Personeel!M42</f>
        <v>0</v>
      </c>
      <c r="G42" s="65">
        <v>0</v>
      </c>
      <c r="H42" s="3">
        <f t="shared" si="2"/>
        <v>0</v>
      </c>
      <c r="I42" s="138"/>
      <c r="J42" s="147">
        <v>0</v>
      </c>
      <c r="K42" s="147">
        <v>0</v>
      </c>
      <c r="L42" s="3">
        <f t="shared" si="1"/>
        <v>0</v>
      </c>
      <c r="M42" s="156"/>
    </row>
    <row r="43" spans="1:13" hidden="1" outlineLevel="1" x14ac:dyDescent="0.2">
      <c r="A43" s="33"/>
      <c r="B43" s="250">
        <f>Personeel!B43</f>
        <v>0</v>
      </c>
      <c r="C43" s="251"/>
      <c r="D43" s="63"/>
      <c r="E43" s="209">
        <f>Personeel!C43</f>
        <v>0</v>
      </c>
      <c r="F43" s="2">
        <f>Personeel!M43</f>
        <v>0</v>
      </c>
      <c r="G43" s="65">
        <v>0</v>
      </c>
      <c r="H43" s="3">
        <f t="shared" si="2"/>
        <v>0</v>
      </c>
      <c r="I43" s="138"/>
      <c r="J43" s="147">
        <v>0</v>
      </c>
      <c r="K43" s="147">
        <v>0</v>
      </c>
      <c r="L43" s="3">
        <f t="shared" si="1"/>
        <v>0</v>
      </c>
      <c r="M43" s="156"/>
    </row>
    <row r="44" spans="1:13" hidden="1" outlineLevel="1" x14ac:dyDescent="0.2">
      <c r="A44" s="33"/>
      <c r="B44" s="250">
        <f>Personeel!B44</f>
        <v>0</v>
      </c>
      <c r="C44" s="251"/>
      <c r="D44" s="63"/>
      <c r="E44" s="209">
        <f>Personeel!C44</f>
        <v>0</v>
      </c>
      <c r="F44" s="2">
        <f>Personeel!M44</f>
        <v>0</v>
      </c>
      <c r="G44" s="65">
        <v>0</v>
      </c>
      <c r="H44" s="3">
        <f t="shared" si="2"/>
        <v>0</v>
      </c>
      <c r="I44" s="138"/>
      <c r="J44" s="147">
        <v>0</v>
      </c>
      <c r="K44" s="147">
        <v>0</v>
      </c>
      <c r="L44" s="3">
        <f t="shared" si="1"/>
        <v>0</v>
      </c>
      <c r="M44" s="156"/>
    </row>
    <row r="45" spans="1:13" hidden="1" outlineLevel="1" x14ac:dyDescent="0.2">
      <c r="A45" s="33"/>
      <c r="B45" s="250">
        <f>Personeel!B45</f>
        <v>0</v>
      </c>
      <c r="C45" s="251"/>
      <c r="D45" s="62"/>
      <c r="E45" s="209">
        <f>Personeel!C45</f>
        <v>0</v>
      </c>
      <c r="F45" s="2">
        <f>Personeel!M45</f>
        <v>0</v>
      </c>
      <c r="G45" s="65">
        <v>0</v>
      </c>
      <c r="H45" s="3">
        <f t="shared" si="2"/>
        <v>0</v>
      </c>
      <c r="I45" s="138"/>
      <c r="J45" s="147">
        <v>0</v>
      </c>
      <c r="K45" s="147">
        <v>0</v>
      </c>
      <c r="L45" s="3">
        <f t="shared" si="1"/>
        <v>0</v>
      </c>
      <c r="M45" s="156"/>
    </row>
    <row r="46" spans="1:13" hidden="1" outlineLevel="1" x14ac:dyDescent="0.2">
      <c r="A46" s="33"/>
      <c r="B46" s="250">
        <f>Personeel!B46</f>
        <v>0</v>
      </c>
      <c r="C46" s="251"/>
      <c r="D46" s="62"/>
      <c r="E46" s="209">
        <f>Personeel!C46</f>
        <v>0</v>
      </c>
      <c r="F46" s="2">
        <f>Personeel!M46</f>
        <v>0</v>
      </c>
      <c r="G46" s="65">
        <v>0</v>
      </c>
      <c r="H46" s="3">
        <f t="shared" si="2"/>
        <v>0</v>
      </c>
      <c r="I46" s="138"/>
      <c r="J46" s="147">
        <v>0</v>
      </c>
      <c r="K46" s="147">
        <v>0</v>
      </c>
      <c r="L46" s="3">
        <f t="shared" si="1"/>
        <v>0</v>
      </c>
      <c r="M46" s="156"/>
    </row>
    <row r="47" spans="1:13" hidden="1" outlineLevel="1" x14ac:dyDescent="0.2">
      <c r="A47" s="33"/>
      <c r="B47" s="250">
        <f>Personeel!B47</f>
        <v>0</v>
      </c>
      <c r="C47" s="251"/>
      <c r="D47" s="62"/>
      <c r="E47" s="209">
        <f>Personeel!C47</f>
        <v>0</v>
      </c>
      <c r="F47" s="2">
        <f>Personeel!M47</f>
        <v>0</v>
      </c>
      <c r="G47" s="65">
        <v>0</v>
      </c>
      <c r="H47" s="3">
        <f t="shared" si="2"/>
        <v>0</v>
      </c>
      <c r="I47" s="138"/>
      <c r="J47" s="147">
        <v>0</v>
      </c>
      <c r="K47" s="147">
        <v>0</v>
      </c>
      <c r="L47" s="3">
        <f t="shared" si="1"/>
        <v>0</v>
      </c>
      <c r="M47" s="156"/>
    </row>
    <row r="48" spans="1:13" hidden="1" outlineLevel="1" x14ac:dyDescent="0.2">
      <c r="A48" s="33"/>
      <c r="B48" s="250">
        <f>Personeel!B48</f>
        <v>0</v>
      </c>
      <c r="C48" s="251"/>
      <c r="D48" s="62"/>
      <c r="E48" s="209">
        <f>Personeel!C48</f>
        <v>0</v>
      </c>
      <c r="F48" s="2">
        <f>Personeel!M48</f>
        <v>0</v>
      </c>
      <c r="G48" s="65">
        <v>0</v>
      </c>
      <c r="H48" s="3">
        <f t="shared" si="2"/>
        <v>0</v>
      </c>
      <c r="I48" s="138"/>
      <c r="J48" s="147">
        <v>0</v>
      </c>
      <c r="K48" s="147">
        <v>0</v>
      </c>
      <c r="L48" s="3">
        <f t="shared" si="1"/>
        <v>0</v>
      </c>
      <c r="M48" s="156"/>
    </row>
    <row r="49" spans="1:13" hidden="1" outlineLevel="1" x14ac:dyDescent="0.2">
      <c r="A49" s="33"/>
      <c r="B49" s="250">
        <f>Personeel!B49</f>
        <v>0</v>
      </c>
      <c r="C49" s="251"/>
      <c r="D49" s="62"/>
      <c r="E49" s="209">
        <f>Personeel!C49</f>
        <v>0</v>
      </c>
      <c r="F49" s="2">
        <f>Personeel!M49</f>
        <v>0</v>
      </c>
      <c r="G49" s="65">
        <v>0</v>
      </c>
      <c r="H49" s="3">
        <f t="shared" si="2"/>
        <v>0</v>
      </c>
      <c r="I49" s="138"/>
      <c r="J49" s="147">
        <v>0</v>
      </c>
      <c r="K49" s="147">
        <v>0</v>
      </c>
      <c r="L49" s="3">
        <f t="shared" si="1"/>
        <v>0</v>
      </c>
      <c r="M49" s="156"/>
    </row>
    <row r="50" spans="1:13" hidden="1" outlineLevel="1" x14ac:dyDescent="0.2">
      <c r="A50" s="33"/>
      <c r="B50" s="250">
        <f>Personeel!B50</f>
        <v>0</v>
      </c>
      <c r="C50" s="251"/>
      <c r="D50" s="62"/>
      <c r="E50" s="209">
        <f>Personeel!C50</f>
        <v>0</v>
      </c>
      <c r="F50" s="2">
        <f>Personeel!M50</f>
        <v>0</v>
      </c>
      <c r="G50" s="65">
        <v>0</v>
      </c>
      <c r="H50" s="3">
        <f t="shared" si="2"/>
        <v>0</v>
      </c>
      <c r="I50" s="138"/>
      <c r="J50" s="147">
        <v>0</v>
      </c>
      <c r="K50" s="147">
        <v>0</v>
      </c>
      <c r="L50" s="3">
        <f t="shared" si="1"/>
        <v>0</v>
      </c>
      <c r="M50" s="156"/>
    </row>
    <row r="51" spans="1:13" hidden="1" outlineLevel="1" x14ac:dyDescent="0.2">
      <c r="A51" s="33"/>
      <c r="B51" s="250">
        <f>Personeel!B51</f>
        <v>0</v>
      </c>
      <c r="C51" s="251"/>
      <c r="D51" s="63"/>
      <c r="E51" s="209">
        <f>Personeel!C51</f>
        <v>0</v>
      </c>
      <c r="F51" s="2">
        <f>Personeel!M51</f>
        <v>0</v>
      </c>
      <c r="G51" s="65">
        <v>0</v>
      </c>
      <c r="H51" s="3">
        <f t="shared" si="2"/>
        <v>0</v>
      </c>
      <c r="I51" s="138"/>
      <c r="J51" s="147">
        <v>0</v>
      </c>
      <c r="K51" s="147">
        <v>0</v>
      </c>
      <c r="L51" s="3">
        <f t="shared" si="1"/>
        <v>0</v>
      </c>
      <c r="M51" s="156"/>
    </row>
    <row r="52" spans="1:13" hidden="1" outlineLevel="1" x14ac:dyDescent="0.2">
      <c r="A52" s="33"/>
      <c r="B52" s="250">
        <f>Personeel!B52</f>
        <v>0</v>
      </c>
      <c r="C52" s="251"/>
      <c r="D52" s="63"/>
      <c r="E52" s="209">
        <f>Personeel!C52</f>
        <v>0</v>
      </c>
      <c r="F52" s="2">
        <f>Personeel!M52</f>
        <v>0</v>
      </c>
      <c r="G52" s="65">
        <v>0</v>
      </c>
      <c r="H52" s="3">
        <f t="shared" si="2"/>
        <v>0</v>
      </c>
      <c r="I52" s="138"/>
      <c r="J52" s="147">
        <v>0</v>
      </c>
      <c r="K52" s="147">
        <v>0</v>
      </c>
      <c r="L52" s="3">
        <f t="shared" si="1"/>
        <v>0</v>
      </c>
      <c r="M52" s="156"/>
    </row>
    <row r="53" spans="1:13" hidden="1" outlineLevel="1" x14ac:dyDescent="0.2">
      <c r="A53" s="33"/>
      <c r="B53" s="250">
        <f>Personeel!B53</f>
        <v>0</v>
      </c>
      <c r="C53" s="251"/>
      <c r="D53" s="63"/>
      <c r="E53" s="209">
        <f>Personeel!C53</f>
        <v>0</v>
      </c>
      <c r="F53" s="2">
        <f>Personeel!M53</f>
        <v>0</v>
      </c>
      <c r="G53" s="65">
        <v>0</v>
      </c>
      <c r="H53" s="3">
        <f t="shared" si="2"/>
        <v>0</v>
      </c>
      <c r="I53" s="138"/>
      <c r="J53" s="147">
        <v>0</v>
      </c>
      <c r="K53" s="147">
        <v>0</v>
      </c>
      <c r="L53" s="3">
        <f t="shared" si="1"/>
        <v>0</v>
      </c>
      <c r="M53" s="156"/>
    </row>
    <row r="54" spans="1:13" hidden="1" outlineLevel="1" x14ac:dyDescent="0.2">
      <c r="A54" s="33"/>
      <c r="B54" s="250">
        <f>Personeel!B54</f>
        <v>0</v>
      </c>
      <c r="C54" s="251"/>
      <c r="D54" s="63"/>
      <c r="E54" s="209">
        <f>Personeel!C54</f>
        <v>0</v>
      </c>
      <c r="F54" s="2">
        <f>Personeel!M54</f>
        <v>0</v>
      </c>
      <c r="G54" s="65">
        <v>0</v>
      </c>
      <c r="H54" s="3">
        <f t="shared" si="2"/>
        <v>0</v>
      </c>
      <c r="I54" s="138"/>
      <c r="J54" s="147">
        <v>0</v>
      </c>
      <c r="K54" s="147">
        <v>0</v>
      </c>
      <c r="L54" s="3">
        <f t="shared" si="1"/>
        <v>0</v>
      </c>
      <c r="M54" s="156"/>
    </row>
    <row r="55" spans="1:13" hidden="1" outlineLevel="1" x14ac:dyDescent="0.2">
      <c r="A55" s="33"/>
      <c r="B55" s="250">
        <f>Personeel!B55</f>
        <v>0</v>
      </c>
      <c r="C55" s="251"/>
      <c r="D55" s="62"/>
      <c r="E55" s="209">
        <f>Personeel!C55</f>
        <v>0</v>
      </c>
      <c r="F55" s="2">
        <f>Personeel!M55</f>
        <v>0</v>
      </c>
      <c r="G55" s="65">
        <v>0</v>
      </c>
      <c r="H55" s="3">
        <f t="shared" si="2"/>
        <v>0</v>
      </c>
      <c r="I55" s="138"/>
      <c r="J55" s="147">
        <v>0</v>
      </c>
      <c r="K55" s="147">
        <v>0</v>
      </c>
      <c r="L55" s="3">
        <f t="shared" si="1"/>
        <v>0</v>
      </c>
      <c r="M55" s="156"/>
    </row>
    <row r="56" spans="1:13" collapsed="1" x14ac:dyDescent="0.2">
      <c r="A56" s="33"/>
      <c r="B56" s="250">
        <f>Personeel!B56</f>
        <v>0</v>
      </c>
      <c r="C56" s="251"/>
      <c r="D56" s="62"/>
      <c r="E56" s="209">
        <f>Personeel!C56</f>
        <v>0</v>
      </c>
      <c r="F56" s="2">
        <f>Personeel!M56</f>
        <v>0</v>
      </c>
      <c r="G56" s="65">
        <v>0</v>
      </c>
      <c r="H56" s="3">
        <f t="shared" si="2"/>
        <v>0</v>
      </c>
      <c r="I56" s="138"/>
      <c r="J56" s="147">
        <v>0</v>
      </c>
      <c r="K56" s="147">
        <v>0</v>
      </c>
      <c r="L56" s="3">
        <f t="shared" si="1"/>
        <v>0</v>
      </c>
      <c r="M56" s="156"/>
    </row>
    <row r="57" spans="1:13" x14ac:dyDescent="0.2">
      <c r="A57" s="33"/>
      <c r="B57" s="297">
        <f>Personeel!B63</f>
        <v>0</v>
      </c>
      <c r="C57" s="298"/>
      <c r="D57" s="62"/>
      <c r="E57" s="210">
        <f>Personeel!C63</f>
        <v>0</v>
      </c>
      <c r="F57" s="168">
        <f>Personeel!M63</f>
        <v>0</v>
      </c>
      <c r="G57" s="65">
        <v>0</v>
      </c>
      <c r="H57" s="169">
        <f t="shared" si="2"/>
        <v>0</v>
      </c>
      <c r="I57" s="138"/>
      <c r="J57" s="147">
        <v>0</v>
      </c>
      <c r="K57" s="147">
        <v>0</v>
      </c>
      <c r="L57" s="169">
        <f t="shared" si="1"/>
        <v>0</v>
      </c>
      <c r="M57" s="156"/>
    </row>
    <row r="58" spans="1:13" x14ac:dyDescent="0.2">
      <c r="A58" s="33"/>
      <c r="B58" s="297">
        <f>Personeel!B64</f>
        <v>0</v>
      </c>
      <c r="C58" s="298"/>
      <c r="D58" s="62"/>
      <c r="E58" s="210">
        <f>Personeel!C64</f>
        <v>0</v>
      </c>
      <c r="F58" s="168">
        <f>Personeel!M64</f>
        <v>0</v>
      </c>
      <c r="G58" s="65">
        <v>0</v>
      </c>
      <c r="H58" s="169">
        <f t="shared" si="2"/>
        <v>0</v>
      </c>
      <c r="I58" s="138"/>
      <c r="J58" s="147">
        <v>0</v>
      </c>
      <c r="K58" s="147">
        <v>0</v>
      </c>
      <c r="L58" s="169">
        <f t="shared" si="1"/>
        <v>0</v>
      </c>
      <c r="M58" s="156"/>
    </row>
    <row r="59" spans="1:13" x14ac:dyDescent="0.2">
      <c r="A59" s="33"/>
      <c r="B59" s="297">
        <f>Personeel!B65</f>
        <v>0</v>
      </c>
      <c r="C59" s="298"/>
      <c r="D59" s="62"/>
      <c r="E59" s="210">
        <f>Personeel!C65</f>
        <v>0</v>
      </c>
      <c r="F59" s="168">
        <f>Personeel!M65</f>
        <v>0</v>
      </c>
      <c r="G59" s="65">
        <v>0</v>
      </c>
      <c r="H59" s="169">
        <f t="shared" si="2"/>
        <v>0</v>
      </c>
      <c r="I59" s="138"/>
      <c r="J59" s="147">
        <v>0</v>
      </c>
      <c r="K59" s="147">
        <v>0</v>
      </c>
      <c r="L59" s="169">
        <f t="shared" si="1"/>
        <v>0</v>
      </c>
      <c r="M59" s="156"/>
    </row>
    <row r="60" spans="1:13" x14ac:dyDescent="0.2">
      <c r="A60" s="33"/>
      <c r="B60" s="297">
        <f>Personeel!B66</f>
        <v>0</v>
      </c>
      <c r="C60" s="298"/>
      <c r="D60" s="62"/>
      <c r="E60" s="210">
        <f>Personeel!C66</f>
        <v>0</v>
      </c>
      <c r="F60" s="168">
        <f>Personeel!M66</f>
        <v>0</v>
      </c>
      <c r="G60" s="65">
        <v>0</v>
      </c>
      <c r="H60" s="169">
        <f t="shared" si="2"/>
        <v>0</v>
      </c>
      <c r="I60" s="138"/>
      <c r="J60" s="147">
        <v>0</v>
      </c>
      <c r="K60" s="147">
        <v>0</v>
      </c>
      <c r="L60" s="169">
        <f t="shared" si="1"/>
        <v>0</v>
      </c>
      <c r="M60" s="156"/>
    </row>
    <row r="61" spans="1:13" x14ac:dyDescent="0.2">
      <c r="A61" s="33"/>
      <c r="B61" s="297">
        <f>Personeel!B67</f>
        <v>0</v>
      </c>
      <c r="C61" s="298"/>
      <c r="D61" s="63"/>
      <c r="E61" s="210">
        <f>Personeel!C67</f>
        <v>0</v>
      </c>
      <c r="F61" s="168">
        <f>Personeel!M67</f>
        <v>0</v>
      </c>
      <c r="G61" s="65">
        <v>0</v>
      </c>
      <c r="H61" s="169">
        <f t="shared" si="2"/>
        <v>0</v>
      </c>
      <c r="I61" s="138"/>
      <c r="J61" s="147">
        <v>0</v>
      </c>
      <c r="K61" s="147">
        <v>0</v>
      </c>
      <c r="L61" s="169">
        <f t="shared" si="1"/>
        <v>0</v>
      </c>
      <c r="M61" s="156"/>
    </row>
    <row r="62" spans="1:13" x14ac:dyDescent="0.2">
      <c r="A62" s="33"/>
      <c r="B62" s="297">
        <f>Personeel!B68</f>
        <v>0</v>
      </c>
      <c r="C62" s="298"/>
      <c r="D62" s="63"/>
      <c r="E62" s="210">
        <f>Personeel!C68</f>
        <v>0</v>
      </c>
      <c r="F62" s="168">
        <f>Personeel!M68</f>
        <v>0</v>
      </c>
      <c r="G62" s="65">
        <v>0</v>
      </c>
      <c r="H62" s="169">
        <f t="shared" si="2"/>
        <v>0</v>
      </c>
      <c r="I62" s="138"/>
      <c r="J62" s="147">
        <v>0</v>
      </c>
      <c r="K62" s="147">
        <v>0</v>
      </c>
      <c r="L62" s="169">
        <f t="shared" si="1"/>
        <v>0</v>
      </c>
      <c r="M62" s="156"/>
    </row>
    <row r="63" spans="1:13" x14ac:dyDescent="0.2">
      <c r="A63" s="33"/>
      <c r="B63" s="297">
        <f>Personeel!B69</f>
        <v>0</v>
      </c>
      <c r="C63" s="298"/>
      <c r="D63" s="63"/>
      <c r="E63" s="210">
        <f>Personeel!C69</f>
        <v>0</v>
      </c>
      <c r="F63" s="168">
        <f>Personeel!M69</f>
        <v>0</v>
      </c>
      <c r="G63" s="65">
        <v>0</v>
      </c>
      <c r="H63" s="169">
        <f t="shared" si="2"/>
        <v>0</v>
      </c>
      <c r="I63" s="138"/>
      <c r="J63" s="147">
        <v>0</v>
      </c>
      <c r="K63" s="147">
        <v>0</v>
      </c>
      <c r="L63" s="169">
        <f t="shared" si="1"/>
        <v>0</v>
      </c>
      <c r="M63" s="156"/>
    </row>
    <row r="64" spans="1:13" x14ac:dyDescent="0.2">
      <c r="A64" s="33"/>
      <c r="B64" s="297">
        <f>Personeel!B70</f>
        <v>0</v>
      </c>
      <c r="C64" s="298"/>
      <c r="D64" s="63"/>
      <c r="E64" s="210">
        <f>Personeel!C70</f>
        <v>0</v>
      </c>
      <c r="F64" s="168">
        <f>Personeel!M70</f>
        <v>0</v>
      </c>
      <c r="G64" s="65">
        <v>0</v>
      </c>
      <c r="H64" s="169">
        <f t="shared" si="2"/>
        <v>0</v>
      </c>
      <c r="I64" s="138"/>
      <c r="J64" s="147">
        <v>0</v>
      </c>
      <c r="K64" s="147">
        <v>0</v>
      </c>
      <c r="L64" s="169">
        <f t="shared" si="1"/>
        <v>0</v>
      </c>
      <c r="M64" s="156"/>
    </row>
    <row r="65" spans="1:13" x14ac:dyDescent="0.2">
      <c r="A65" s="33"/>
      <c r="B65" s="297">
        <f>Personeel!B71</f>
        <v>0</v>
      </c>
      <c r="C65" s="298"/>
      <c r="D65" s="63"/>
      <c r="E65" s="210">
        <f>Personeel!C71</f>
        <v>0</v>
      </c>
      <c r="F65" s="168">
        <f>Personeel!M71</f>
        <v>0</v>
      </c>
      <c r="G65" s="65">
        <v>0</v>
      </c>
      <c r="H65" s="169">
        <f t="shared" si="2"/>
        <v>0</v>
      </c>
      <c r="I65" s="138"/>
      <c r="J65" s="147">
        <v>0</v>
      </c>
      <c r="K65" s="147">
        <v>0</v>
      </c>
      <c r="L65" s="169">
        <f t="shared" si="1"/>
        <v>0</v>
      </c>
      <c r="M65" s="156"/>
    </row>
    <row r="66" spans="1:13" x14ac:dyDescent="0.2">
      <c r="A66" s="33"/>
      <c r="B66" s="297">
        <f>Personeel!B72</f>
        <v>0</v>
      </c>
      <c r="C66" s="298"/>
      <c r="D66" s="63"/>
      <c r="E66" s="210">
        <f>Personeel!C72</f>
        <v>0</v>
      </c>
      <c r="F66" s="168">
        <f>Personeel!M72</f>
        <v>0</v>
      </c>
      <c r="G66" s="65">
        <v>0</v>
      </c>
      <c r="H66" s="169">
        <f t="shared" si="2"/>
        <v>0</v>
      </c>
      <c r="I66" s="138"/>
      <c r="J66" s="147">
        <v>0</v>
      </c>
      <c r="K66" s="147">
        <v>0</v>
      </c>
      <c r="L66" s="169">
        <f t="shared" si="1"/>
        <v>0</v>
      </c>
      <c r="M66" s="156"/>
    </row>
    <row r="67" spans="1:13" x14ac:dyDescent="0.2">
      <c r="A67" s="33"/>
      <c r="B67" s="297">
        <f>Personeel!B73</f>
        <v>0</v>
      </c>
      <c r="C67" s="298"/>
      <c r="D67" s="63"/>
      <c r="E67" s="210">
        <f>Personeel!C73</f>
        <v>0</v>
      </c>
      <c r="F67" s="168">
        <f>Personeel!M73</f>
        <v>0</v>
      </c>
      <c r="G67" s="65">
        <v>0</v>
      </c>
      <c r="H67" s="169">
        <f t="shared" si="2"/>
        <v>0</v>
      </c>
      <c r="I67" s="138"/>
      <c r="J67" s="147">
        <v>0</v>
      </c>
      <c r="K67" s="147">
        <v>0</v>
      </c>
      <c r="L67" s="169">
        <f t="shared" si="1"/>
        <v>0</v>
      </c>
      <c r="M67" s="156"/>
    </row>
    <row r="68" spans="1:13" x14ac:dyDescent="0.2">
      <c r="A68" s="33"/>
      <c r="B68" s="297">
        <f>Personeel!B74</f>
        <v>0</v>
      </c>
      <c r="C68" s="298"/>
      <c r="D68" s="62"/>
      <c r="E68" s="210">
        <f>Personeel!C74</f>
        <v>0</v>
      </c>
      <c r="F68" s="168">
        <f>Personeel!M74</f>
        <v>0</v>
      </c>
      <c r="G68" s="65">
        <v>0</v>
      </c>
      <c r="H68" s="169">
        <f t="shared" si="2"/>
        <v>0</v>
      </c>
      <c r="I68" s="138"/>
      <c r="J68" s="147">
        <v>0</v>
      </c>
      <c r="K68" s="147">
        <v>0</v>
      </c>
      <c r="L68" s="169">
        <f t="shared" si="1"/>
        <v>0</v>
      </c>
      <c r="M68" s="156"/>
    </row>
    <row r="69" spans="1:13" x14ac:dyDescent="0.2">
      <c r="A69" s="33"/>
      <c r="B69" s="297">
        <f>Personeel!B75</f>
        <v>0</v>
      </c>
      <c r="C69" s="298"/>
      <c r="D69" s="63"/>
      <c r="E69" s="210">
        <f>Personeel!C75</f>
        <v>0</v>
      </c>
      <c r="F69" s="168">
        <f>Personeel!M75</f>
        <v>0</v>
      </c>
      <c r="G69" s="65">
        <v>0</v>
      </c>
      <c r="H69" s="169">
        <f t="shared" si="2"/>
        <v>0</v>
      </c>
      <c r="I69" s="138"/>
      <c r="J69" s="147">
        <v>0</v>
      </c>
      <c r="K69" s="147">
        <v>0</v>
      </c>
      <c r="L69" s="169">
        <f t="shared" si="1"/>
        <v>0</v>
      </c>
      <c r="M69" s="156"/>
    </row>
    <row r="70" spans="1:13" x14ac:dyDescent="0.2">
      <c r="A70" s="33"/>
      <c r="B70" s="297">
        <f>Personeel!B76</f>
        <v>0</v>
      </c>
      <c r="C70" s="298"/>
      <c r="D70" s="63"/>
      <c r="E70" s="210">
        <f>Personeel!C76</f>
        <v>0</v>
      </c>
      <c r="F70" s="168">
        <f>Personeel!M76</f>
        <v>0</v>
      </c>
      <c r="G70" s="65">
        <v>0</v>
      </c>
      <c r="H70" s="169">
        <f t="shared" si="2"/>
        <v>0</v>
      </c>
      <c r="I70" s="138"/>
      <c r="J70" s="147">
        <v>0</v>
      </c>
      <c r="K70" s="147">
        <v>0</v>
      </c>
      <c r="L70" s="169">
        <f t="shared" si="1"/>
        <v>0</v>
      </c>
      <c r="M70" s="156"/>
    </row>
    <row r="71" spans="1:13" x14ac:dyDescent="0.2">
      <c r="A71" s="33"/>
      <c r="B71" s="297">
        <f>Personeel!B77</f>
        <v>0</v>
      </c>
      <c r="C71" s="298"/>
      <c r="D71" s="63"/>
      <c r="E71" s="210">
        <f>Personeel!C77</f>
        <v>0</v>
      </c>
      <c r="F71" s="168">
        <f>Personeel!M77</f>
        <v>0</v>
      </c>
      <c r="G71" s="65">
        <v>0</v>
      </c>
      <c r="H71" s="169">
        <f t="shared" si="2"/>
        <v>0</v>
      </c>
      <c r="I71" s="138"/>
      <c r="J71" s="147">
        <v>0</v>
      </c>
      <c r="K71" s="147">
        <v>0</v>
      </c>
      <c r="L71" s="169">
        <f t="shared" si="1"/>
        <v>0</v>
      </c>
      <c r="M71" s="156"/>
    </row>
    <row r="72" spans="1:13" x14ac:dyDescent="0.2">
      <c r="A72" s="33"/>
      <c r="B72" s="297">
        <f>Personeel!B78</f>
        <v>0</v>
      </c>
      <c r="C72" s="298"/>
      <c r="D72" s="63"/>
      <c r="E72" s="210">
        <f>Personeel!C78</f>
        <v>0</v>
      </c>
      <c r="F72" s="168">
        <f>Personeel!M78</f>
        <v>0</v>
      </c>
      <c r="G72" s="65">
        <v>0</v>
      </c>
      <c r="H72" s="169">
        <f t="shared" si="2"/>
        <v>0</v>
      </c>
      <c r="I72" s="138"/>
      <c r="J72" s="147">
        <v>0</v>
      </c>
      <c r="K72" s="147">
        <v>0</v>
      </c>
      <c r="L72" s="169">
        <f t="shared" ref="L72:L106" si="3">+J72-K72</f>
        <v>0</v>
      </c>
      <c r="M72" s="156"/>
    </row>
    <row r="73" spans="1:13" x14ac:dyDescent="0.2">
      <c r="A73" s="33"/>
      <c r="B73" s="297">
        <f>Personeel!B79</f>
        <v>0</v>
      </c>
      <c r="C73" s="298"/>
      <c r="D73" s="62"/>
      <c r="E73" s="210">
        <f>Personeel!C79</f>
        <v>0</v>
      </c>
      <c r="F73" s="168">
        <f>Personeel!M79</f>
        <v>0</v>
      </c>
      <c r="G73" s="65">
        <v>0</v>
      </c>
      <c r="H73" s="169">
        <f t="shared" si="2"/>
        <v>0</v>
      </c>
      <c r="I73" s="138"/>
      <c r="J73" s="147">
        <v>0</v>
      </c>
      <c r="K73" s="147">
        <v>0</v>
      </c>
      <c r="L73" s="169">
        <f t="shared" si="3"/>
        <v>0</v>
      </c>
      <c r="M73" s="156"/>
    </row>
    <row r="74" spans="1:13" x14ac:dyDescent="0.2">
      <c r="A74" s="33"/>
      <c r="B74" s="297">
        <f>Personeel!B80</f>
        <v>0</v>
      </c>
      <c r="C74" s="298"/>
      <c r="D74" s="62"/>
      <c r="E74" s="210">
        <f>Personeel!C80</f>
        <v>0</v>
      </c>
      <c r="F74" s="168">
        <f>Personeel!M80</f>
        <v>0</v>
      </c>
      <c r="G74" s="65">
        <v>0</v>
      </c>
      <c r="H74" s="169">
        <f t="shared" si="2"/>
        <v>0</v>
      </c>
      <c r="I74" s="138"/>
      <c r="J74" s="147">
        <v>0</v>
      </c>
      <c r="K74" s="147">
        <v>0</v>
      </c>
      <c r="L74" s="169">
        <f t="shared" si="3"/>
        <v>0</v>
      </c>
      <c r="M74" s="156"/>
    </row>
    <row r="75" spans="1:13" x14ac:dyDescent="0.2">
      <c r="A75" s="33"/>
      <c r="B75" s="297">
        <f>Personeel!B81</f>
        <v>0</v>
      </c>
      <c r="C75" s="298"/>
      <c r="D75" s="62"/>
      <c r="E75" s="210">
        <f>Personeel!C81</f>
        <v>0</v>
      </c>
      <c r="F75" s="168">
        <f>Personeel!M81</f>
        <v>0</v>
      </c>
      <c r="G75" s="65">
        <v>0</v>
      </c>
      <c r="H75" s="169">
        <f t="shared" si="2"/>
        <v>0</v>
      </c>
      <c r="I75" s="138"/>
      <c r="J75" s="147">
        <v>0</v>
      </c>
      <c r="K75" s="147">
        <v>0</v>
      </c>
      <c r="L75" s="169">
        <f t="shared" si="3"/>
        <v>0</v>
      </c>
      <c r="M75" s="156"/>
    </row>
    <row r="76" spans="1:13" hidden="1" outlineLevel="1" x14ac:dyDescent="0.2">
      <c r="A76" s="33"/>
      <c r="B76" s="297">
        <f>Personeel!B82</f>
        <v>0</v>
      </c>
      <c r="C76" s="298"/>
      <c r="D76" s="62"/>
      <c r="E76" s="210">
        <f>Personeel!C82</f>
        <v>0</v>
      </c>
      <c r="F76" s="168">
        <f>Personeel!M82</f>
        <v>0</v>
      </c>
      <c r="G76" s="65">
        <v>0</v>
      </c>
      <c r="H76" s="169">
        <f t="shared" si="2"/>
        <v>0</v>
      </c>
      <c r="I76" s="138"/>
      <c r="J76" s="147">
        <v>0</v>
      </c>
      <c r="K76" s="147">
        <v>0</v>
      </c>
      <c r="L76" s="169">
        <f t="shared" si="3"/>
        <v>0</v>
      </c>
      <c r="M76" s="156"/>
    </row>
    <row r="77" spans="1:13" hidden="1" outlineLevel="1" x14ac:dyDescent="0.2">
      <c r="A77" s="33"/>
      <c r="B77" s="297">
        <f>Personeel!B83</f>
        <v>0</v>
      </c>
      <c r="C77" s="298"/>
      <c r="D77" s="62"/>
      <c r="E77" s="210">
        <f>Personeel!C83</f>
        <v>0</v>
      </c>
      <c r="F77" s="168">
        <f>Personeel!M83</f>
        <v>0</v>
      </c>
      <c r="G77" s="65">
        <v>0</v>
      </c>
      <c r="H77" s="169">
        <f t="shared" si="2"/>
        <v>0</v>
      </c>
      <c r="I77" s="138"/>
      <c r="J77" s="147">
        <v>0</v>
      </c>
      <c r="K77" s="147">
        <v>0</v>
      </c>
      <c r="L77" s="169">
        <f t="shared" si="3"/>
        <v>0</v>
      </c>
      <c r="M77" s="156"/>
    </row>
    <row r="78" spans="1:13" hidden="1" outlineLevel="1" x14ac:dyDescent="0.2">
      <c r="A78" s="33"/>
      <c r="B78" s="297">
        <f>Personeel!B84</f>
        <v>0</v>
      </c>
      <c r="C78" s="298"/>
      <c r="D78" s="62"/>
      <c r="E78" s="210">
        <f>Personeel!C84</f>
        <v>0</v>
      </c>
      <c r="F78" s="168">
        <f>Personeel!M84</f>
        <v>0</v>
      </c>
      <c r="G78" s="65">
        <v>0</v>
      </c>
      <c r="H78" s="169">
        <f t="shared" si="2"/>
        <v>0</v>
      </c>
      <c r="I78" s="138"/>
      <c r="J78" s="147">
        <v>0</v>
      </c>
      <c r="K78" s="147">
        <v>0</v>
      </c>
      <c r="L78" s="169">
        <f t="shared" si="3"/>
        <v>0</v>
      </c>
      <c r="M78" s="156"/>
    </row>
    <row r="79" spans="1:13" hidden="1" outlineLevel="1" x14ac:dyDescent="0.2">
      <c r="A79" s="33"/>
      <c r="B79" s="297">
        <f>Personeel!B85</f>
        <v>0</v>
      </c>
      <c r="C79" s="298"/>
      <c r="D79" s="63"/>
      <c r="E79" s="210">
        <f>Personeel!C85</f>
        <v>0</v>
      </c>
      <c r="F79" s="168">
        <f>Personeel!M85</f>
        <v>0</v>
      </c>
      <c r="G79" s="65">
        <v>0</v>
      </c>
      <c r="H79" s="169">
        <f t="shared" si="2"/>
        <v>0</v>
      </c>
      <c r="I79" s="138"/>
      <c r="J79" s="147">
        <v>0</v>
      </c>
      <c r="K79" s="147">
        <v>0</v>
      </c>
      <c r="L79" s="169">
        <f t="shared" si="3"/>
        <v>0</v>
      </c>
      <c r="M79" s="156"/>
    </row>
    <row r="80" spans="1:13" hidden="1" outlineLevel="1" x14ac:dyDescent="0.2">
      <c r="A80" s="33"/>
      <c r="B80" s="297">
        <f>Personeel!B86</f>
        <v>0</v>
      </c>
      <c r="C80" s="298"/>
      <c r="D80" s="63"/>
      <c r="E80" s="210">
        <f>Personeel!C86</f>
        <v>0</v>
      </c>
      <c r="F80" s="168">
        <f>Personeel!M86</f>
        <v>0</v>
      </c>
      <c r="G80" s="65">
        <v>0</v>
      </c>
      <c r="H80" s="169">
        <f t="shared" si="2"/>
        <v>0</v>
      </c>
      <c r="I80" s="138"/>
      <c r="J80" s="147">
        <v>0</v>
      </c>
      <c r="K80" s="147">
        <v>0</v>
      </c>
      <c r="L80" s="169">
        <f t="shared" si="3"/>
        <v>0</v>
      </c>
      <c r="M80" s="156"/>
    </row>
    <row r="81" spans="1:13" hidden="1" outlineLevel="1" x14ac:dyDescent="0.2">
      <c r="A81" s="33"/>
      <c r="B81" s="297">
        <f>Personeel!B87</f>
        <v>0</v>
      </c>
      <c r="C81" s="298"/>
      <c r="D81" s="63"/>
      <c r="E81" s="210">
        <f>Personeel!C87</f>
        <v>0</v>
      </c>
      <c r="F81" s="168">
        <f>Personeel!M87</f>
        <v>0</v>
      </c>
      <c r="G81" s="65">
        <v>0</v>
      </c>
      <c r="H81" s="169">
        <f t="shared" si="2"/>
        <v>0</v>
      </c>
      <c r="I81" s="138"/>
      <c r="J81" s="147">
        <v>0</v>
      </c>
      <c r="K81" s="147">
        <v>0</v>
      </c>
      <c r="L81" s="169">
        <f t="shared" si="3"/>
        <v>0</v>
      </c>
      <c r="M81" s="156"/>
    </row>
    <row r="82" spans="1:13" hidden="1" outlineLevel="1" x14ac:dyDescent="0.2">
      <c r="A82" s="33"/>
      <c r="B82" s="297">
        <f>Personeel!B88</f>
        <v>0</v>
      </c>
      <c r="C82" s="298"/>
      <c r="D82" s="63"/>
      <c r="E82" s="210">
        <f>Personeel!C88</f>
        <v>0</v>
      </c>
      <c r="F82" s="168">
        <f>Personeel!M88</f>
        <v>0</v>
      </c>
      <c r="G82" s="65">
        <v>0</v>
      </c>
      <c r="H82" s="169">
        <f t="shared" si="2"/>
        <v>0</v>
      </c>
      <c r="I82" s="138"/>
      <c r="J82" s="147">
        <v>0</v>
      </c>
      <c r="K82" s="147">
        <v>0</v>
      </c>
      <c r="L82" s="169">
        <f t="shared" si="3"/>
        <v>0</v>
      </c>
      <c r="M82" s="156"/>
    </row>
    <row r="83" spans="1:13" hidden="1" outlineLevel="1" x14ac:dyDescent="0.2">
      <c r="A83" s="33"/>
      <c r="B83" s="297">
        <f>Personeel!B89</f>
        <v>0</v>
      </c>
      <c r="C83" s="298"/>
      <c r="D83" s="62"/>
      <c r="E83" s="210">
        <f>Personeel!C89</f>
        <v>0</v>
      </c>
      <c r="F83" s="168">
        <f>Personeel!M89</f>
        <v>0</v>
      </c>
      <c r="G83" s="65">
        <v>0</v>
      </c>
      <c r="H83" s="169">
        <f t="shared" si="2"/>
        <v>0</v>
      </c>
      <c r="I83" s="138"/>
      <c r="J83" s="147">
        <v>0</v>
      </c>
      <c r="K83" s="147">
        <v>0</v>
      </c>
      <c r="L83" s="169">
        <f t="shared" si="3"/>
        <v>0</v>
      </c>
      <c r="M83" s="156"/>
    </row>
    <row r="84" spans="1:13" hidden="1" outlineLevel="1" x14ac:dyDescent="0.2">
      <c r="A84" s="33"/>
      <c r="B84" s="297">
        <f>Personeel!B90</f>
        <v>0</v>
      </c>
      <c r="C84" s="298"/>
      <c r="D84" s="62"/>
      <c r="E84" s="210">
        <f>Personeel!C90</f>
        <v>0</v>
      </c>
      <c r="F84" s="168">
        <f>Personeel!M90</f>
        <v>0</v>
      </c>
      <c r="G84" s="65">
        <v>0</v>
      </c>
      <c r="H84" s="169">
        <f t="shared" si="2"/>
        <v>0</v>
      </c>
      <c r="I84" s="138"/>
      <c r="J84" s="147">
        <v>0</v>
      </c>
      <c r="K84" s="147">
        <v>0</v>
      </c>
      <c r="L84" s="169">
        <f t="shared" si="3"/>
        <v>0</v>
      </c>
      <c r="M84" s="156"/>
    </row>
    <row r="85" spans="1:13" hidden="1" outlineLevel="1" x14ac:dyDescent="0.2">
      <c r="A85" s="33"/>
      <c r="B85" s="297">
        <f>Personeel!B91</f>
        <v>0</v>
      </c>
      <c r="C85" s="298"/>
      <c r="D85" s="62"/>
      <c r="E85" s="210">
        <f>Personeel!C91</f>
        <v>0</v>
      </c>
      <c r="F85" s="168">
        <f>Personeel!M91</f>
        <v>0</v>
      </c>
      <c r="G85" s="65">
        <v>0</v>
      </c>
      <c r="H85" s="169">
        <f t="shared" si="2"/>
        <v>0</v>
      </c>
      <c r="I85" s="138"/>
      <c r="J85" s="147">
        <v>0</v>
      </c>
      <c r="K85" s="147">
        <v>0</v>
      </c>
      <c r="L85" s="169">
        <f t="shared" si="3"/>
        <v>0</v>
      </c>
      <c r="M85" s="156"/>
    </row>
    <row r="86" spans="1:13" hidden="1" outlineLevel="1" x14ac:dyDescent="0.2">
      <c r="A86" s="33"/>
      <c r="B86" s="297">
        <f>Personeel!B92</f>
        <v>0</v>
      </c>
      <c r="C86" s="298"/>
      <c r="D86" s="62"/>
      <c r="E86" s="210">
        <f>Personeel!C92</f>
        <v>0</v>
      </c>
      <c r="F86" s="168">
        <f>Personeel!M92</f>
        <v>0</v>
      </c>
      <c r="G86" s="65">
        <v>0</v>
      </c>
      <c r="H86" s="169">
        <f t="shared" si="2"/>
        <v>0</v>
      </c>
      <c r="I86" s="138"/>
      <c r="J86" s="147">
        <v>0</v>
      </c>
      <c r="K86" s="147">
        <v>0</v>
      </c>
      <c r="L86" s="169">
        <f t="shared" si="3"/>
        <v>0</v>
      </c>
      <c r="M86" s="156"/>
    </row>
    <row r="87" spans="1:13" hidden="1" outlineLevel="1" x14ac:dyDescent="0.2">
      <c r="A87" s="33"/>
      <c r="B87" s="297">
        <f>Personeel!B93</f>
        <v>0</v>
      </c>
      <c r="C87" s="298"/>
      <c r="D87" s="62"/>
      <c r="E87" s="210">
        <f>Personeel!C93</f>
        <v>0</v>
      </c>
      <c r="F87" s="168">
        <f>Personeel!M93</f>
        <v>0</v>
      </c>
      <c r="G87" s="65">
        <v>0</v>
      </c>
      <c r="H87" s="169">
        <f t="shared" si="2"/>
        <v>0</v>
      </c>
      <c r="I87" s="138"/>
      <c r="J87" s="147">
        <v>0</v>
      </c>
      <c r="K87" s="147">
        <v>0</v>
      </c>
      <c r="L87" s="169">
        <f t="shared" si="3"/>
        <v>0</v>
      </c>
      <c r="M87" s="156"/>
    </row>
    <row r="88" spans="1:13" hidden="1" outlineLevel="1" x14ac:dyDescent="0.2">
      <c r="A88" s="33"/>
      <c r="B88" s="297">
        <f>Personeel!B94</f>
        <v>0</v>
      </c>
      <c r="C88" s="298"/>
      <c r="D88" s="62"/>
      <c r="E88" s="210">
        <f>Personeel!C94</f>
        <v>0</v>
      </c>
      <c r="F88" s="168">
        <f>Personeel!M94</f>
        <v>0</v>
      </c>
      <c r="G88" s="65">
        <v>0</v>
      </c>
      <c r="H88" s="169">
        <f t="shared" si="2"/>
        <v>0</v>
      </c>
      <c r="I88" s="138"/>
      <c r="J88" s="147">
        <v>0</v>
      </c>
      <c r="K88" s="147">
        <v>0</v>
      </c>
      <c r="L88" s="169">
        <f t="shared" si="3"/>
        <v>0</v>
      </c>
      <c r="M88" s="156"/>
    </row>
    <row r="89" spans="1:13" hidden="1" outlineLevel="1" x14ac:dyDescent="0.2">
      <c r="A89" s="33"/>
      <c r="B89" s="297">
        <f>Personeel!B95</f>
        <v>0</v>
      </c>
      <c r="C89" s="298"/>
      <c r="D89" s="63"/>
      <c r="E89" s="210">
        <f>Personeel!C95</f>
        <v>0</v>
      </c>
      <c r="F89" s="168">
        <f>Personeel!M95</f>
        <v>0</v>
      </c>
      <c r="G89" s="65">
        <v>0</v>
      </c>
      <c r="H89" s="169">
        <f t="shared" si="2"/>
        <v>0</v>
      </c>
      <c r="I89" s="138"/>
      <c r="J89" s="147">
        <v>0</v>
      </c>
      <c r="K89" s="147">
        <v>0</v>
      </c>
      <c r="L89" s="169">
        <f t="shared" si="3"/>
        <v>0</v>
      </c>
      <c r="M89" s="156"/>
    </row>
    <row r="90" spans="1:13" hidden="1" outlineLevel="1" x14ac:dyDescent="0.2">
      <c r="A90" s="33"/>
      <c r="B90" s="297">
        <f>Personeel!B96</f>
        <v>0</v>
      </c>
      <c r="C90" s="298"/>
      <c r="D90" s="63"/>
      <c r="E90" s="210">
        <f>Personeel!C96</f>
        <v>0</v>
      </c>
      <c r="F90" s="168">
        <f>Personeel!M96</f>
        <v>0</v>
      </c>
      <c r="G90" s="65">
        <v>0</v>
      </c>
      <c r="H90" s="169">
        <f t="shared" si="2"/>
        <v>0</v>
      </c>
      <c r="I90" s="138"/>
      <c r="J90" s="147">
        <v>0</v>
      </c>
      <c r="K90" s="147">
        <v>0</v>
      </c>
      <c r="L90" s="169">
        <f t="shared" si="3"/>
        <v>0</v>
      </c>
      <c r="M90" s="156"/>
    </row>
    <row r="91" spans="1:13" hidden="1" outlineLevel="1" x14ac:dyDescent="0.2">
      <c r="A91" s="33"/>
      <c r="B91" s="297">
        <f>Personeel!B97</f>
        <v>0</v>
      </c>
      <c r="C91" s="298"/>
      <c r="D91" s="63"/>
      <c r="E91" s="210">
        <f>Personeel!C97</f>
        <v>0</v>
      </c>
      <c r="F91" s="168">
        <f>Personeel!M97</f>
        <v>0</v>
      </c>
      <c r="G91" s="65">
        <v>0</v>
      </c>
      <c r="H91" s="169">
        <f t="shared" si="2"/>
        <v>0</v>
      </c>
      <c r="I91" s="138"/>
      <c r="J91" s="147">
        <v>0</v>
      </c>
      <c r="K91" s="147">
        <v>0</v>
      </c>
      <c r="L91" s="169">
        <f t="shared" si="3"/>
        <v>0</v>
      </c>
      <c r="M91" s="156"/>
    </row>
    <row r="92" spans="1:13" hidden="1" outlineLevel="1" x14ac:dyDescent="0.2">
      <c r="A92" s="33"/>
      <c r="B92" s="297">
        <f>Personeel!B98</f>
        <v>0</v>
      </c>
      <c r="C92" s="298"/>
      <c r="D92" s="63"/>
      <c r="E92" s="210">
        <f>Personeel!C98</f>
        <v>0</v>
      </c>
      <c r="F92" s="168">
        <f>Personeel!M98</f>
        <v>0</v>
      </c>
      <c r="G92" s="65">
        <v>0</v>
      </c>
      <c r="H92" s="169">
        <f t="shared" ref="H92:H105" si="4">F92-G92</f>
        <v>0</v>
      </c>
      <c r="I92" s="138"/>
      <c r="J92" s="147">
        <v>0</v>
      </c>
      <c r="K92" s="147">
        <v>0</v>
      </c>
      <c r="L92" s="169">
        <f t="shared" si="3"/>
        <v>0</v>
      </c>
      <c r="M92" s="156"/>
    </row>
    <row r="93" spans="1:13" hidden="1" outlineLevel="1" x14ac:dyDescent="0.2">
      <c r="A93" s="33"/>
      <c r="B93" s="297">
        <f>Personeel!B99</f>
        <v>0</v>
      </c>
      <c r="C93" s="298"/>
      <c r="D93" s="63"/>
      <c r="E93" s="210">
        <f>Personeel!C99</f>
        <v>0</v>
      </c>
      <c r="F93" s="168">
        <f>Personeel!M99</f>
        <v>0</v>
      </c>
      <c r="G93" s="65">
        <v>0</v>
      </c>
      <c r="H93" s="169">
        <f t="shared" si="4"/>
        <v>0</v>
      </c>
      <c r="I93" s="138"/>
      <c r="J93" s="147">
        <v>0</v>
      </c>
      <c r="K93" s="147">
        <v>0</v>
      </c>
      <c r="L93" s="169">
        <f t="shared" si="3"/>
        <v>0</v>
      </c>
      <c r="M93" s="156"/>
    </row>
    <row r="94" spans="1:13" hidden="1" outlineLevel="1" x14ac:dyDescent="0.2">
      <c r="A94" s="33"/>
      <c r="B94" s="297">
        <f>Personeel!B100</f>
        <v>0</v>
      </c>
      <c r="C94" s="298"/>
      <c r="D94" s="63"/>
      <c r="E94" s="210">
        <f>Personeel!C100</f>
        <v>0</v>
      </c>
      <c r="F94" s="168">
        <f>Personeel!M100</f>
        <v>0</v>
      </c>
      <c r="G94" s="65">
        <v>0</v>
      </c>
      <c r="H94" s="169">
        <f t="shared" si="4"/>
        <v>0</v>
      </c>
      <c r="I94" s="138"/>
      <c r="J94" s="147">
        <v>0</v>
      </c>
      <c r="K94" s="147">
        <v>0</v>
      </c>
      <c r="L94" s="169">
        <f t="shared" si="3"/>
        <v>0</v>
      </c>
      <c r="M94" s="156"/>
    </row>
    <row r="95" spans="1:13" hidden="1" outlineLevel="1" x14ac:dyDescent="0.2">
      <c r="A95" s="33"/>
      <c r="B95" s="297">
        <f>Personeel!B101</f>
        <v>0</v>
      </c>
      <c r="C95" s="298"/>
      <c r="D95" s="63"/>
      <c r="E95" s="210">
        <f>Personeel!C101</f>
        <v>0</v>
      </c>
      <c r="F95" s="168">
        <f>Personeel!M101</f>
        <v>0</v>
      </c>
      <c r="G95" s="65">
        <v>0</v>
      </c>
      <c r="H95" s="169">
        <f t="shared" si="4"/>
        <v>0</v>
      </c>
      <c r="I95" s="138"/>
      <c r="J95" s="147">
        <v>0</v>
      </c>
      <c r="K95" s="147">
        <v>0</v>
      </c>
      <c r="L95" s="169">
        <f t="shared" si="3"/>
        <v>0</v>
      </c>
      <c r="M95" s="156"/>
    </row>
    <row r="96" spans="1:13" hidden="1" outlineLevel="1" x14ac:dyDescent="0.2">
      <c r="A96" s="33"/>
      <c r="B96" s="297">
        <f>Personeel!B102</f>
        <v>0</v>
      </c>
      <c r="C96" s="298"/>
      <c r="D96" s="62"/>
      <c r="E96" s="210">
        <f>Personeel!C102</f>
        <v>0</v>
      </c>
      <c r="F96" s="168">
        <f>Personeel!M102</f>
        <v>0</v>
      </c>
      <c r="G96" s="65">
        <v>0</v>
      </c>
      <c r="H96" s="169">
        <f t="shared" si="4"/>
        <v>0</v>
      </c>
      <c r="I96" s="138"/>
      <c r="J96" s="147">
        <v>0</v>
      </c>
      <c r="K96" s="147">
        <v>0</v>
      </c>
      <c r="L96" s="169">
        <f t="shared" si="3"/>
        <v>0</v>
      </c>
      <c r="M96" s="156"/>
    </row>
    <row r="97" spans="1:13" hidden="1" outlineLevel="1" x14ac:dyDescent="0.2">
      <c r="A97" s="33"/>
      <c r="B97" s="297">
        <f>Personeel!B103</f>
        <v>0</v>
      </c>
      <c r="C97" s="298"/>
      <c r="D97" s="63"/>
      <c r="E97" s="210">
        <f>Personeel!C103</f>
        <v>0</v>
      </c>
      <c r="F97" s="168">
        <f>Personeel!M103</f>
        <v>0</v>
      </c>
      <c r="G97" s="65">
        <v>0</v>
      </c>
      <c r="H97" s="169">
        <f t="shared" si="4"/>
        <v>0</v>
      </c>
      <c r="I97" s="138"/>
      <c r="J97" s="147">
        <v>0</v>
      </c>
      <c r="K97" s="147">
        <v>0</v>
      </c>
      <c r="L97" s="169">
        <f t="shared" si="3"/>
        <v>0</v>
      </c>
      <c r="M97" s="156"/>
    </row>
    <row r="98" spans="1:13" hidden="1" outlineLevel="1" x14ac:dyDescent="0.2">
      <c r="A98" s="33"/>
      <c r="B98" s="297">
        <f>Personeel!B104</f>
        <v>0</v>
      </c>
      <c r="C98" s="298"/>
      <c r="D98" s="63"/>
      <c r="E98" s="210">
        <f>Personeel!C104</f>
        <v>0</v>
      </c>
      <c r="F98" s="168">
        <f>Personeel!M104</f>
        <v>0</v>
      </c>
      <c r="G98" s="65">
        <v>0</v>
      </c>
      <c r="H98" s="169">
        <f t="shared" si="4"/>
        <v>0</v>
      </c>
      <c r="I98" s="138"/>
      <c r="J98" s="147">
        <v>0</v>
      </c>
      <c r="K98" s="147">
        <v>0</v>
      </c>
      <c r="L98" s="169">
        <f t="shared" si="3"/>
        <v>0</v>
      </c>
      <c r="M98" s="156"/>
    </row>
    <row r="99" spans="1:13" hidden="1" outlineLevel="1" x14ac:dyDescent="0.2">
      <c r="A99" s="33"/>
      <c r="B99" s="297">
        <f>Personeel!B105</f>
        <v>0</v>
      </c>
      <c r="C99" s="298"/>
      <c r="D99" s="63"/>
      <c r="E99" s="210">
        <f>Personeel!C105</f>
        <v>0</v>
      </c>
      <c r="F99" s="168">
        <f>Personeel!M105</f>
        <v>0</v>
      </c>
      <c r="G99" s="65">
        <v>0</v>
      </c>
      <c r="H99" s="169">
        <f t="shared" si="4"/>
        <v>0</v>
      </c>
      <c r="I99" s="138"/>
      <c r="J99" s="147">
        <v>0</v>
      </c>
      <c r="K99" s="147">
        <v>0</v>
      </c>
      <c r="L99" s="169">
        <f t="shared" si="3"/>
        <v>0</v>
      </c>
      <c r="M99" s="156"/>
    </row>
    <row r="100" spans="1:13" hidden="1" outlineLevel="1" x14ac:dyDescent="0.2">
      <c r="A100" s="33"/>
      <c r="B100" s="297">
        <f>Personeel!B106</f>
        <v>0</v>
      </c>
      <c r="C100" s="298"/>
      <c r="D100" s="63"/>
      <c r="E100" s="210">
        <f>Personeel!C106</f>
        <v>0</v>
      </c>
      <c r="F100" s="168">
        <f>Personeel!M106</f>
        <v>0</v>
      </c>
      <c r="G100" s="65">
        <v>0</v>
      </c>
      <c r="H100" s="169">
        <f t="shared" si="4"/>
        <v>0</v>
      </c>
      <c r="I100" s="138"/>
      <c r="J100" s="147">
        <v>0</v>
      </c>
      <c r="K100" s="147">
        <v>0</v>
      </c>
      <c r="L100" s="169">
        <f t="shared" si="3"/>
        <v>0</v>
      </c>
      <c r="M100" s="156"/>
    </row>
    <row r="101" spans="1:13" hidden="1" outlineLevel="1" x14ac:dyDescent="0.2">
      <c r="A101" s="33"/>
      <c r="B101" s="297">
        <f>Personeel!B107</f>
        <v>0</v>
      </c>
      <c r="C101" s="298"/>
      <c r="D101" s="62"/>
      <c r="E101" s="210">
        <f>Personeel!C107</f>
        <v>0</v>
      </c>
      <c r="F101" s="168">
        <f>Personeel!M107</f>
        <v>0</v>
      </c>
      <c r="G101" s="65">
        <v>0</v>
      </c>
      <c r="H101" s="169">
        <f t="shared" si="4"/>
        <v>0</v>
      </c>
      <c r="I101" s="138"/>
      <c r="J101" s="147">
        <v>0</v>
      </c>
      <c r="K101" s="147">
        <v>0</v>
      </c>
      <c r="L101" s="169">
        <f t="shared" si="3"/>
        <v>0</v>
      </c>
      <c r="M101" s="156"/>
    </row>
    <row r="102" spans="1:13" hidden="1" outlineLevel="1" x14ac:dyDescent="0.2">
      <c r="A102" s="33"/>
      <c r="B102" s="297">
        <f>Personeel!B108</f>
        <v>0</v>
      </c>
      <c r="C102" s="298"/>
      <c r="D102" s="62"/>
      <c r="E102" s="210">
        <f>Personeel!C108</f>
        <v>0</v>
      </c>
      <c r="F102" s="168">
        <f>Personeel!M108</f>
        <v>0</v>
      </c>
      <c r="G102" s="65">
        <v>0</v>
      </c>
      <c r="H102" s="169">
        <f t="shared" si="4"/>
        <v>0</v>
      </c>
      <c r="I102" s="138"/>
      <c r="J102" s="147">
        <v>0</v>
      </c>
      <c r="K102" s="147">
        <v>0</v>
      </c>
      <c r="L102" s="169">
        <f t="shared" si="3"/>
        <v>0</v>
      </c>
      <c r="M102" s="156"/>
    </row>
    <row r="103" spans="1:13" hidden="1" outlineLevel="1" x14ac:dyDescent="0.2">
      <c r="A103" s="33"/>
      <c r="B103" s="297">
        <f>Personeel!B109</f>
        <v>0</v>
      </c>
      <c r="C103" s="298"/>
      <c r="D103" s="62"/>
      <c r="E103" s="210">
        <f>Personeel!C109</f>
        <v>0</v>
      </c>
      <c r="F103" s="168">
        <f>Personeel!M109</f>
        <v>0</v>
      </c>
      <c r="G103" s="65">
        <v>0</v>
      </c>
      <c r="H103" s="169">
        <f t="shared" si="4"/>
        <v>0</v>
      </c>
      <c r="I103" s="138"/>
      <c r="J103" s="147">
        <v>0</v>
      </c>
      <c r="K103" s="147">
        <v>0</v>
      </c>
      <c r="L103" s="169">
        <f t="shared" si="3"/>
        <v>0</v>
      </c>
      <c r="M103" s="156"/>
    </row>
    <row r="104" spans="1:13" hidden="1" outlineLevel="1" x14ac:dyDescent="0.2">
      <c r="A104" s="33"/>
      <c r="B104" s="297">
        <f>Personeel!B110</f>
        <v>0</v>
      </c>
      <c r="C104" s="298"/>
      <c r="D104" s="62"/>
      <c r="E104" s="210">
        <f>Personeel!C110</f>
        <v>0</v>
      </c>
      <c r="F104" s="168">
        <f>Personeel!M110</f>
        <v>0</v>
      </c>
      <c r="G104" s="65">
        <v>0</v>
      </c>
      <c r="H104" s="169">
        <f t="shared" si="4"/>
        <v>0</v>
      </c>
      <c r="I104" s="138"/>
      <c r="J104" s="147">
        <v>0</v>
      </c>
      <c r="K104" s="147">
        <v>0</v>
      </c>
      <c r="L104" s="169">
        <f t="shared" si="3"/>
        <v>0</v>
      </c>
      <c r="M104" s="156"/>
    </row>
    <row r="105" spans="1:13" hidden="1" outlineLevel="1" x14ac:dyDescent="0.2">
      <c r="A105" s="33"/>
      <c r="B105" s="297">
        <f>Personeel!B111</f>
        <v>0</v>
      </c>
      <c r="C105" s="298"/>
      <c r="D105" s="62"/>
      <c r="E105" s="210">
        <f>Personeel!C111</f>
        <v>0</v>
      </c>
      <c r="F105" s="168">
        <f>Personeel!M111</f>
        <v>0</v>
      </c>
      <c r="G105" s="65">
        <v>0</v>
      </c>
      <c r="H105" s="169">
        <f t="shared" si="4"/>
        <v>0</v>
      </c>
      <c r="I105" s="138"/>
      <c r="J105" s="147">
        <v>0</v>
      </c>
      <c r="K105" s="147">
        <v>0</v>
      </c>
      <c r="L105" s="169">
        <f t="shared" si="3"/>
        <v>0</v>
      </c>
      <c r="M105" s="156"/>
    </row>
    <row r="106" spans="1:13" ht="15" collapsed="1" thickBot="1" x14ac:dyDescent="0.25">
      <c r="A106" s="33"/>
      <c r="B106" s="262">
        <f>Personeel!B112</f>
        <v>0</v>
      </c>
      <c r="C106" s="263"/>
      <c r="D106" s="64"/>
      <c r="E106" s="210">
        <f>Personeel!C112</f>
        <v>0</v>
      </c>
      <c r="F106" s="168">
        <f>Personeel!M112</f>
        <v>0</v>
      </c>
      <c r="G106" s="65">
        <v>0</v>
      </c>
      <c r="H106" s="169">
        <f>F106-G106</f>
        <v>0</v>
      </c>
      <c r="I106" s="138"/>
      <c r="J106" s="147">
        <v>0</v>
      </c>
      <c r="K106" s="147">
        <v>0</v>
      </c>
      <c r="L106" s="169">
        <f t="shared" si="3"/>
        <v>0</v>
      </c>
      <c r="M106" s="156"/>
    </row>
    <row r="107" spans="1:13" ht="15.75" thickBot="1" x14ac:dyDescent="0.3">
      <c r="A107" s="33"/>
      <c r="B107" s="88"/>
      <c r="C107" s="89"/>
      <c r="D107" s="90"/>
      <c r="E107" s="8"/>
      <c r="F107" s="4">
        <f>SUM(F7:F106)</f>
        <v>0</v>
      </c>
      <c r="G107" s="5">
        <f>SUM(G7:G106)</f>
        <v>0</v>
      </c>
      <c r="H107" s="5">
        <f>SUM(H7:H106)</f>
        <v>0</v>
      </c>
      <c r="I107" s="4"/>
      <c r="J107" s="5">
        <f>SUM(J7:J106)</f>
        <v>0</v>
      </c>
      <c r="K107" s="5">
        <f>SUM(K7:K106)</f>
        <v>0</v>
      </c>
      <c r="L107" s="5">
        <f>SUM(L7:L106)</f>
        <v>0</v>
      </c>
      <c r="M107" s="156"/>
    </row>
    <row r="108" spans="1:13" ht="15" x14ac:dyDescent="0.25">
      <c r="A108" s="33"/>
      <c r="B108" s="158"/>
      <c r="C108" s="158"/>
      <c r="D108" s="159"/>
      <c r="E108" s="142"/>
      <c r="F108" s="142"/>
      <c r="G108" s="144"/>
      <c r="H108" s="144"/>
      <c r="I108" s="140"/>
      <c r="J108" s="144"/>
      <c r="K108" s="144"/>
      <c r="L108" s="144"/>
      <c r="M108" s="156"/>
    </row>
    <row r="109" spans="1:13" ht="15" thickBot="1" x14ac:dyDescent="0.25">
      <c r="A109" s="33"/>
      <c r="B109" s="140"/>
      <c r="C109" s="140"/>
      <c r="D109" s="140"/>
      <c r="E109" s="140"/>
      <c r="F109" s="155"/>
      <c r="G109" s="141"/>
      <c r="H109" s="141"/>
      <c r="I109" s="140"/>
      <c r="J109" s="141"/>
      <c r="K109" s="141"/>
      <c r="L109" s="141"/>
      <c r="M109" s="156"/>
    </row>
    <row r="110" spans="1:13" ht="15.75" customHeight="1" thickBot="1" x14ac:dyDescent="0.25">
      <c r="A110" s="33"/>
      <c r="B110" s="266" t="s">
        <v>77</v>
      </c>
      <c r="C110" s="267"/>
      <c r="D110" s="91"/>
      <c r="E110" s="91"/>
      <c r="F110" s="35"/>
      <c r="G110" s="36"/>
      <c r="H110" s="37"/>
      <c r="I110" s="148"/>
      <c r="J110" s="42"/>
      <c r="K110" s="42"/>
      <c r="L110" s="42"/>
      <c r="M110" s="156"/>
    </row>
    <row r="111" spans="1:13" ht="60.75" thickBot="1" x14ac:dyDescent="0.3">
      <c r="A111" s="33"/>
      <c r="B111" s="254"/>
      <c r="C111" s="255"/>
      <c r="D111" s="255"/>
      <c r="E111" s="157"/>
      <c r="F111" s="38" t="s">
        <v>165</v>
      </c>
      <c r="G111" s="152" t="s">
        <v>166</v>
      </c>
      <c r="H111" s="164" t="s">
        <v>76</v>
      </c>
      <c r="I111" s="149" t="s">
        <v>156</v>
      </c>
      <c r="J111" s="38" t="s">
        <v>159</v>
      </c>
      <c r="K111" s="38" t="s">
        <v>168</v>
      </c>
      <c r="L111" s="38" t="s">
        <v>167</v>
      </c>
      <c r="M111" s="156"/>
    </row>
    <row r="112" spans="1:13" ht="15.75" thickBot="1" x14ac:dyDescent="0.3">
      <c r="A112" s="33"/>
      <c r="B112" s="264" t="s">
        <v>78</v>
      </c>
      <c r="C112" s="265"/>
      <c r="D112" s="34" t="s">
        <v>74</v>
      </c>
      <c r="E112" s="39" t="s">
        <v>172</v>
      </c>
      <c r="F112" s="43"/>
      <c r="G112" s="44"/>
      <c r="H112" s="45"/>
      <c r="I112" s="150"/>
      <c r="J112" s="45"/>
      <c r="K112" s="45"/>
      <c r="L112" s="45"/>
      <c r="M112" s="156"/>
    </row>
    <row r="113" spans="1:13" x14ac:dyDescent="0.2">
      <c r="A113" s="33"/>
      <c r="B113" s="260"/>
      <c r="C113" s="261"/>
      <c r="D113" s="63"/>
      <c r="E113" s="66"/>
      <c r="F113" s="67">
        <v>0</v>
      </c>
      <c r="G113" s="68">
        <v>0</v>
      </c>
      <c r="H113" s="3">
        <f>F113-G113</f>
        <v>0</v>
      </c>
      <c r="I113" s="139"/>
      <c r="J113" s="147">
        <v>0</v>
      </c>
      <c r="K113" s="147">
        <v>0</v>
      </c>
      <c r="L113" s="3">
        <f>+J113-K113</f>
        <v>0</v>
      </c>
      <c r="M113" s="156"/>
    </row>
    <row r="114" spans="1:13" x14ac:dyDescent="0.2">
      <c r="A114" s="33"/>
      <c r="B114" s="258"/>
      <c r="C114" s="259"/>
      <c r="D114" s="63"/>
      <c r="E114" s="66"/>
      <c r="F114" s="67">
        <v>0</v>
      </c>
      <c r="G114" s="68">
        <v>0</v>
      </c>
      <c r="H114" s="3">
        <f t="shared" ref="H114:H163" si="5">F114-G114</f>
        <v>0</v>
      </c>
      <c r="I114" s="139"/>
      <c r="J114" s="147">
        <v>0</v>
      </c>
      <c r="K114" s="147">
        <v>0</v>
      </c>
      <c r="L114" s="3">
        <f t="shared" ref="L114:L163" si="6">+J114-K114</f>
        <v>0</v>
      </c>
      <c r="M114" s="156"/>
    </row>
    <row r="115" spans="1:13" x14ac:dyDescent="0.2">
      <c r="A115" s="33"/>
      <c r="B115" s="258"/>
      <c r="C115" s="259"/>
      <c r="D115" s="63"/>
      <c r="E115" s="66"/>
      <c r="F115" s="67">
        <v>0</v>
      </c>
      <c r="G115" s="68">
        <v>0</v>
      </c>
      <c r="H115" s="3">
        <f t="shared" si="5"/>
        <v>0</v>
      </c>
      <c r="I115" s="139"/>
      <c r="J115" s="147">
        <v>0</v>
      </c>
      <c r="K115" s="147">
        <v>0</v>
      </c>
      <c r="L115" s="3">
        <f t="shared" si="6"/>
        <v>0</v>
      </c>
      <c r="M115" s="156"/>
    </row>
    <row r="116" spans="1:13" x14ac:dyDescent="0.2">
      <c r="A116" s="33"/>
      <c r="B116" s="258"/>
      <c r="C116" s="259"/>
      <c r="D116" s="63"/>
      <c r="E116" s="66"/>
      <c r="F116" s="67">
        <v>0</v>
      </c>
      <c r="G116" s="68">
        <v>0</v>
      </c>
      <c r="H116" s="3">
        <f t="shared" si="5"/>
        <v>0</v>
      </c>
      <c r="I116" s="139"/>
      <c r="J116" s="147">
        <v>0</v>
      </c>
      <c r="K116" s="147">
        <v>0</v>
      </c>
      <c r="L116" s="3">
        <f t="shared" si="6"/>
        <v>0</v>
      </c>
      <c r="M116" s="156"/>
    </row>
    <row r="117" spans="1:13" x14ac:dyDescent="0.2">
      <c r="A117" s="33"/>
      <c r="B117" s="258"/>
      <c r="C117" s="259"/>
      <c r="D117" s="63"/>
      <c r="E117" s="66"/>
      <c r="F117" s="67">
        <v>0</v>
      </c>
      <c r="G117" s="68">
        <v>0</v>
      </c>
      <c r="H117" s="3">
        <f t="shared" si="5"/>
        <v>0</v>
      </c>
      <c r="I117" s="139"/>
      <c r="J117" s="147">
        <v>0</v>
      </c>
      <c r="K117" s="147">
        <v>0</v>
      </c>
      <c r="L117" s="3">
        <f t="shared" si="6"/>
        <v>0</v>
      </c>
      <c r="M117" s="156"/>
    </row>
    <row r="118" spans="1:13" x14ac:dyDescent="0.2">
      <c r="A118" s="33"/>
      <c r="B118" s="258"/>
      <c r="C118" s="259"/>
      <c r="D118" s="63"/>
      <c r="E118" s="66"/>
      <c r="F118" s="67">
        <v>0</v>
      </c>
      <c r="G118" s="68">
        <v>0</v>
      </c>
      <c r="H118" s="3">
        <f t="shared" si="5"/>
        <v>0</v>
      </c>
      <c r="I118" s="139"/>
      <c r="J118" s="147">
        <v>0</v>
      </c>
      <c r="K118" s="147">
        <v>0</v>
      </c>
      <c r="L118" s="3">
        <f t="shared" si="6"/>
        <v>0</v>
      </c>
      <c r="M118" s="156"/>
    </row>
    <row r="119" spans="1:13" x14ac:dyDescent="0.2">
      <c r="A119" s="33"/>
      <c r="B119" s="258"/>
      <c r="C119" s="259"/>
      <c r="D119" s="63"/>
      <c r="E119" s="66"/>
      <c r="F119" s="67">
        <v>0</v>
      </c>
      <c r="G119" s="68">
        <v>0</v>
      </c>
      <c r="H119" s="3">
        <f t="shared" si="5"/>
        <v>0</v>
      </c>
      <c r="I119" s="139"/>
      <c r="J119" s="147">
        <v>0</v>
      </c>
      <c r="K119" s="147">
        <v>0</v>
      </c>
      <c r="L119" s="3">
        <f t="shared" si="6"/>
        <v>0</v>
      </c>
      <c r="M119" s="156"/>
    </row>
    <row r="120" spans="1:13" x14ac:dyDescent="0.2">
      <c r="A120" s="33"/>
      <c r="B120" s="258"/>
      <c r="C120" s="259"/>
      <c r="D120" s="63"/>
      <c r="E120" s="66"/>
      <c r="F120" s="67">
        <v>0</v>
      </c>
      <c r="G120" s="68">
        <v>0</v>
      </c>
      <c r="H120" s="3">
        <f t="shared" si="5"/>
        <v>0</v>
      </c>
      <c r="I120" s="139"/>
      <c r="J120" s="147">
        <v>0</v>
      </c>
      <c r="K120" s="147">
        <v>0</v>
      </c>
      <c r="L120" s="3">
        <f t="shared" si="6"/>
        <v>0</v>
      </c>
      <c r="M120" s="156"/>
    </row>
    <row r="121" spans="1:13" x14ac:dyDescent="0.2">
      <c r="A121" s="33"/>
      <c r="B121" s="258"/>
      <c r="C121" s="259"/>
      <c r="D121" s="63"/>
      <c r="E121" s="66"/>
      <c r="F121" s="67">
        <v>0</v>
      </c>
      <c r="G121" s="68">
        <v>0</v>
      </c>
      <c r="H121" s="3">
        <f t="shared" si="5"/>
        <v>0</v>
      </c>
      <c r="I121" s="139"/>
      <c r="J121" s="147">
        <v>0</v>
      </c>
      <c r="K121" s="147">
        <v>0</v>
      </c>
      <c r="L121" s="3">
        <f t="shared" si="6"/>
        <v>0</v>
      </c>
      <c r="M121" s="156"/>
    </row>
    <row r="122" spans="1:13" x14ac:dyDescent="0.2">
      <c r="A122" s="33"/>
      <c r="B122" s="258"/>
      <c r="C122" s="259"/>
      <c r="D122" s="63"/>
      <c r="E122" s="66"/>
      <c r="F122" s="67">
        <v>0</v>
      </c>
      <c r="G122" s="68">
        <v>0</v>
      </c>
      <c r="H122" s="3">
        <f t="shared" si="5"/>
        <v>0</v>
      </c>
      <c r="I122" s="139"/>
      <c r="J122" s="147">
        <v>0</v>
      </c>
      <c r="K122" s="147">
        <v>0</v>
      </c>
      <c r="L122" s="3">
        <f t="shared" si="6"/>
        <v>0</v>
      </c>
      <c r="M122" s="156"/>
    </row>
    <row r="123" spans="1:13" x14ac:dyDescent="0.2">
      <c r="A123" s="33"/>
      <c r="B123" s="258"/>
      <c r="C123" s="259"/>
      <c r="D123" s="63"/>
      <c r="E123" s="66"/>
      <c r="F123" s="67">
        <v>0</v>
      </c>
      <c r="G123" s="68">
        <v>0</v>
      </c>
      <c r="H123" s="3">
        <f t="shared" si="5"/>
        <v>0</v>
      </c>
      <c r="I123" s="139"/>
      <c r="J123" s="147">
        <v>0</v>
      </c>
      <c r="K123" s="147">
        <v>0</v>
      </c>
      <c r="L123" s="3">
        <f t="shared" si="6"/>
        <v>0</v>
      </c>
      <c r="M123" s="156"/>
    </row>
    <row r="124" spans="1:13" x14ac:dyDescent="0.2">
      <c r="A124" s="33"/>
      <c r="B124" s="258"/>
      <c r="C124" s="259"/>
      <c r="D124" s="63"/>
      <c r="E124" s="66"/>
      <c r="F124" s="67">
        <v>0</v>
      </c>
      <c r="G124" s="68">
        <v>0</v>
      </c>
      <c r="H124" s="3">
        <f t="shared" si="5"/>
        <v>0</v>
      </c>
      <c r="I124" s="139"/>
      <c r="J124" s="147">
        <v>0</v>
      </c>
      <c r="K124" s="147">
        <v>0</v>
      </c>
      <c r="L124" s="3">
        <f t="shared" si="6"/>
        <v>0</v>
      </c>
      <c r="M124" s="156"/>
    </row>
    <row r="125" spans="1:13" hidden="1" outlineLevel="1" x14ac:dyDescent="0.2">
      <c r="A125" s="33"/>
      <c r="B125" s="258"/>
      <c r="C125" s="259"/>
      <c r="D125" s="63"/>
      <c r="E125" s="66"/>
      <c r="F125" s="67">
        <v>0</v>
      </c>
      <c r="G125" s="68">
        <v>0</v>
      </c>
      <c r="H125" s="3">
        <f t="shared" si="5"/>
        <v>0</v>
      </c>
      <c r="I125" s="139"/>
      <c r="J125" s="147">
        <v>0</v>
      </c>
      <c r="K125" s="147">
        <v>0</v>
      </c>
      <c r="L125" s="3">
        <f t="shared" si="6"/>
        <v>0</v>
      </c>
      <c r="M125" s="156"/>
    </row>
    <row r="126" spans="1:13" hidden="1" outlineLevel="1" x14ac:dyDescent="0.2">
      <c r="A126" s="33"/>
      <c r="B126" s="258"/>
      <c r="C126" s="259"/>
      <c r="D126" s="63"/>
      <c r="E126" s="66"/>
      <c r="F126" s="67">
        <v>0</v>
      </c>
      <c r="G126" s="68">
        <v>0</v>
      </c>
      <c r="H126" s="3">
        <f t="shared" si="5"/>
        <v>0</v>
      </c>
      <c r="I126" s="139"/>
      <c r="J126" s="147">
        <v>0</v>
      </c>
      <c r="K126" s="147">
        <v>0</v>
      </c>
      <c r="L126" s="3">
        <f t="shared" si="6"/>
        <v>0</v>
      </c>
      <c r="M126" s="156"/>
    </row>
    <row r="127" spans="1:13" hidden="1" outlineLevel="1" x14ac:dyDescent="0.2">
      <c r="A127" s="33"/>
      <c r="B127" s="258"/>
      <c r="C127" s="259"/>
      <c r="D127" s="63"/>
      <c r="E127" s="66"/>
      <c r="F127" s="67">
        <v>0</v>
      </c>
      <c r="G127" s="68">
        <v>0</v>
      </c>
      <c r="H127" s="3">
        <f t="shared" si="5"/>
        <v>0</v>
      </c>
      <c r="I127" s="139"/>
      <c r="J127" s="147">
        <v>0</v>
      </c>
      <c r="K127" s="147">
        <v>0</v>
      </c>
      <c r="L127" s="3">
        <f t="shared" si="6"/>
        <v>0</v>
      </c>
      <c r="M127" s="156"/>
    </row>
    <row r="128" spans="1:13" hidden="1" outlineLevel="1" x14ac:dyDescent="0.2">
      <c r="A128" s="33"/>
      <c r="B128" s="258"/>
      <c r="C128" s="259"/>
      <c r="D128" s="63"/>
      <c r="E128" s="66"/>
      <c r="F128" s="67">
        <v>0</v>
      </c>
      <c r="G128" s="68">
        <v>0</v>
      </c>
      <c r="H128" s="3">
        <f t="shared" si="5"/>
        <v>0</v>
      </c>
      <c r="I128" s="139"/>
      <c r="J128" s="147">
        <v>0</v>
      </c>
      <c r="K128" s="147">
        <v>0</v>
      </c>
      <c r="L128" s="3">
        <f t="shared" si="6"/>
        <v>0</v>
      </c>
      <c r="M128" s="156"/>
    </row>
    <row r="129" spans="1:13" hidden="1" outlineLevel="1" x14ac:dyDescent="0.2">
      <c r="A129" s="33"/>
      <c r="B129" s="183"/>
      <c r="C129" s="184"/>
      <c r="D129" s="63"/>
      <c r="E129" s="66"/>
      <c r="F129" s="67">
        <v>0</v>
      </c>
      <c r="G129" s="68">
        <v>0</v>
      </c>
      <c r="H129" s="3">
        <f t="shared" si="5"/>
        <v>0</v>
      </c>
      <c r="I129" s="139"/>
      <c r="J129" s="147">
        <v>0</v>
      </c>
      <c r="K129" s="147">
        <v>0</v>
      </c>
      <c r="L129" s="3">
        <f t="shared" si="6"/>
        <v>0</v>
      </c>
      <c r="M129" s="156"/>
    </row>
    <row r="130" spans="1:13" hidden="1" outlineLevel="1" x14ac:dyDescent="0.2">
      <c r="A130" s="33"/>
      <c r="B130" s="183"/>
      <c r="C130" s="184"/>
      <c r="D130" s="63"/>
      <c r="E130" s="66"/>
      <c r="F130" s="67">
        <v>0</v>
      </c>
      <c r="G130" s="68">
        <v>0</v>
      </c>
      <c r="H130" s="3">
        <f t="shared" si="5"/>
        <v>0</v>
      </c>
      <c r="I130" s="139"/>
      <c r="J130" s="147">
        <v>0</v>
      </c>
      <c r="K130" s="147">
        <v>0</v>
      </c>
      <c r="L130" s="3">
        <f t="shared" si="6"/>
        <v>0</v>
      </c>
      <c r="M130" s="156"/>
    </row>
    <row r="131" spans="1:13" hidden="1" outlineLevel="1" x14ac:dyDescent="0.2">
      <c r="A131" s="33"/>
      <c r="B131" s="183"/>
      <c r="C131" s="184"/>
      <c r="D131" s="63"/>
      <c r="E131" s="66"/>
      <c r="F131" s="67">
        <v>0</v>
      </c>
      <c r="G131" s="68">
        <v>0</v>
      </c>
      <c r="H131" s="3">
        <f t="shared" si="5"/>
        <v>0</v>
      </c>
      <c r="I131" s="139"/>
      <c r="J131" s="147">
        <v>0</v>
      </c>
      <c r="K131" s="147">
        <v>0</v>
      </c>
      <c r="L131" s="3">
        <f t="shared" si="6"/>
        <v>0</v>
      </c>
      <c r="M131" s="156"/>
    </row>
    <row r="132" spans="1:13" hidden="1" outlineLevel="1" x14ac:dyDescent="0.2">
      <c r="A132" s="33"/>
      <c r="B132" s="183"/>
      <c r="C132" s="184"/>
      <c r="D132" s="63"/>
      <c r="E132" s="66"/>
      <c r="F132" s="67">
        <v>0</v>
      </c>
      <c r="G132" s="68">
        <v>0</v>
      </c>
      <c r="H132" s="3">
        <f t="shared" si="5"/>
        <v>0</v>
      </c>
      <c r="I132" s="139"/>
      <c r="J132" s="147">
        <v>0</v>
      </c>
      <c r="K132" s="147">
        <v>0</v>
      </c>
      <c r="L132" s="3">
        <f t="shared" si="6"/>
        <v>0</v>
      </c>
      <c r="M132" s="156"/>
    </row>
    <row r="133" spans="1:13" hidden="1" outlineLevel="1" x14ac:dyDescent="0.2">
      <c r="A133" s="33"/>
      <c r="B133" s="183"/>
      <c r="C133" s="184"/>
      <c r="D133" s="63"/>
      <c r="E133" s="66"/>
      <c r="F133" s="67">
        <v>0</v>
      </c>
      <c r="G133" s="68">
        <v>0</v>
      </c>
      <c r="H133" s="3">
        <f t="shared" si="5"/>
        <v>0</v>
      </c>
      <c r="I133" s="139"/>
      <c r="J133" s="147">
        <v>0</v>
      </c>
      <c r="K133" s="147">
        <v>0</v>
      </c>
      <c r="L133" s="3">
        <f t="shared" si="6"/>
        <v>0</v>
      </c>
      <c r="M133" s="156"/>
    </row>
    <row r="134" spans="1:13" hidden="1" outlineLevel="1" x14ac:dyDescent="0.2">
      <c r="A134" s="33"/>
      <c r="B134" s="183"/>
      <c r="C134" s="184"/>
      <c r="D134" s="63"/>
      <c r="E134" s="66"/>
      <c r="F134" s="67">
        <v>0</v>
      </c>
      <c r="G134" s="68">
        <v>0</v>
      </c>
      <c r="H134" s="3">
        <f t="shared" si="5"/>
        <v>0</v>
      </c>
      <c r="I134" s="139"/>
      <c r="J134" s="147">
        <v>0</v>
      </c>
      <c r="K134" s="147">
        <v>0</v>
      </c>
      <c r="L134" s="3">
        <f t="shared" si="6"/>
        <v>0</v>
      </c>
      <c r="M134" s="156"/>
    </row>
    <row r="135" spans="1:13" hidden="1" outlineLevel="1" x14ac:dyDescent="0.2">
      <c r="A135" s="33"/>
      <c r="B135" s="183"/>
      <c r="C135" s="184"/>
      <c r="D135" s="63"/>
      <c r="E135" s="66"/>
      <c r="F135" s="67">
        <v>0</v>
      </c>
      <c r="G135" s="68">
        <v>0</v>
      </c>
      <c r="H135" s="3">
        <f t="shared" si="5"/>
        <v>0</v>
      </c>
      <c r="I135" s="139"/>
      <c r="J135" s="147">
        <v>0</v>
      </c>
      <c r="K135" s="147">
        <v>0</v>
      </c>
      <c r="L135" s="3">
        <f t="shared" si="6"/>
        <v>0</v>
      </c>
      <c r="M135" s="156"/>
    </row>
    <row r="136" spans="1:13" hidden="1" outlineLevel="1" x14ac:dyDescent="0.2">
      <c r="A136" s="33"/>
      <c r="B136" s="183"/>
      <c r="C136" s="184"/>
      <c r="D136" s="63"/>
      <c r="E136" s="66"/>
      <c r="F136" s="67">
        <v>0</v>
      </c>
      <c r="G136" s="68">
        <v>0</v>
      </c>
      <c r="H136" s="3">
        <f t="shared" si="5"/>
        <v>0</v>
      </c>
      <c r="I136" s="139"/>
      <c r="J136" s="147">
        <v>0</v>
      </c>
      <c r="K136" s="147">
        <v>0</v>
      </c>
      <c r="L136" s="3">
        <f t="shared" si="6"/>
        <v>0</v>
      </c>
      <c r="M136" s="156"/>
    </row>
    <row r="137" spans="1:13" hidden="1" outlineLevel="1" x14ac:dyDescent="0.2">
      <c r="A137" s="33"/>
      <c r="B137" s="183"/>
      <c r="C137" s="184"/>
      <c r="D137" s="63"/>
      <c r="E137" s="66"/>
      <c r="F137" s="67">
        <v>0</v>
      </c>
      <c r="G137" s="68">
        <v>0</v>
      </c>
      <c r="H137" s="3">
        <f t="shared" si="5"/>
        <v>0</v>
      </c>
      <c r="I137" s="139"/>
      <c r="J137" s="147">
        <v>0</v>
      </c>
      <c r="K137" s="147">
        <v>0</v>
      </c>
      <c r="L137" s="3">
        <f t="shared" si="6"/>
        <v>0</v>
      </c>
      <c r="M137" s="156"/>
    </row>
    <row r="138" spans="1:13" hidden="1" outlineLevel="1" x14ac:dyDescent="0.2">
      <c r="A138" s="33"/>
      <c r="B138" s="183"/>
      <c r="C138" s="184"/>
      <c r="D138" s="63"/>
      <c r="E138" s="66"/>
      <c r="F138" s="67">
        <v>0</v>
      </c>
      <c r="G138" s="68">
        <v>0</v>
      </c>
      <c r="H138" s="3">
        <f t="shared" si="5"/>
        <v>0</v>
      </c>
      <c r="I138" s="139"/>
      <c r="J138" s="147">
        <v>0</v>
      </c>
      <c r="K138" s="147">
        <v>0</v>
      </c>
      <c r="L138" s="3">
        <f t="shared" si="6"/>
        <v>0</v>
      </c>
      <c r="M138" s="156"/>
    </row>
    <row r="139" spans="1:13" hidden="1" outlineLevel="1" x14ac:dyDescent="0.2">
      <c r="A139" s="33"/>
      <c r="B139" s="183"/>
      <c r="C139" s="184"/>
      <c r="D139" s="63"/>
      <c r="E139" s="66"/>
      <c r="F139" s="67">
        <v>0</v>
      </c>
      <c r="G139" s="68">
        <v>0</v>
      </c>
      <c r="H139" s="3">
        <f t="shared" si="5"/>
        <v>0</v>
      </c>
      <c r="I139" s="139"/>
      <c r="J139" s="147">
        <v>0</v>
      </c>
      <c r="K139" s="147">
        <v>0</v>
      </c>
      <c r="L139" s="3">
        <f t="shared" si="6"/>
        <v>0</v>
      </c>
      <c r="M139" s="156"/>
    </row>
    <row r="140" spans="1:13" hidden="1" outlineLevel="1" x14ac:dyDescent="0.2">
      <c r="A140" s="33"/>
      <c r="B140" s="183"/>
      <c r="C140" s="184"/>
      <c r="D140" s="63"/>
      <c r="E140" s="66"/>
      <c r="F140" s="67">
        <v>0</v>
      </c>
      <c r="G140" s="68">
        <v>0</v>
      </c>
      <c r="H140" s="3">
        <f t="shared" si="5"/>
        <v>0</v>
      </c>
      <c r="I140" s="139"/>
      <c r="J140" s="147">
        <v>0</v>
      </c>
      <c r="K140" s="147">
        <v>0</v>
      </c>
      <c r="L140" s="3">
        <f t="shared" si="6"/>
        <v>0</v>
      </c>
      <c r="M140" s="156"/>
    </row>
    <row r="141" spans="1:13" hidden="1" outlineLevel="1" x14ac:dyDescent="0.2">
      <c r="A141" s="33"/>
      <c r="B141" s="183"/>
      <c r="C141" s="184"/>
      <c r="D141" s="63"/>
      <c r="E141" s="66"/>
      <c r="F141" s="67">
        <v>0</v>
      </c>
      <c r="G141" s="68">
        <v>0</v>
      </c>
      <c r="H141" s="3">
        <f t="shared" si="5"/>
        <v>0</v>
      </c>
      <c r="I141" s="139"/>
      <c r="J141" s="147">
        <v>0</v>
      </c>
      <c r="K141" s="147">
        <v>0</v>
      </c>
      <c r="L141" s="3">
        <f t="shared" si="6"/>
        <v>0</v>
      </c>
      <c r="M141" s="156"/>
    </row>
    <row r="142" spans="1:13" hidden="1" outlineLevel="1" x14ac:dyDescent="0.2">
      <c r="A142" s="33"/>
      <c r="B142" s="183"/>
      <c r="C142" s="184"/>
      <c r="D142" s="63"/>
      <c r="E142" s="66"/>
      <c r="F142" s="67">
        <v>0</v>
      </c>
      <c r="G142" s="68">
        <v>0</v>
      </c>
      <c r="H142" s="3">
        <f t="shared" si="5"/>
        <v>0</v>
      </c>
      <c r="I142" s="139"/>
      <c r="J142" s="147">
        <v>0</v>
      </c>
      <c r="K142" s="147">
        <v>0</v>
      </c>
      <c r="L142" s="3">
        <f t="shared" si="6"/>
        <v>0</v>
      </c>
      <c r="M142" s="156"/>
    </row>
    <row r="143" spans="1:13" hidden="1" outlineLevel="1" x14ac:dyDescent="0.2">
      <c r="A143" s="33"/>
      <c r="B143" s="183"/>
      <c r="C143" s="184"/>
      <c r="D143" s="63"/>
      <c r="E143" s="66"/>
      <c r="F143" s="67">
        <v>0</v>
      </c>
      <c r="G143" s="68">
        <v>0</v>
      </c>
      <c r="H143" s="3">
        <f t="shared" si="5"/>
        <v>0</v>
      </c>
      <c r="I143" s="139"/>
      <c r="J143" s="147">
        <v>0</v>
      </c>
      <c r="K143" s="147">
        <v>0</v>
      </c>
      <c r="L143" s="3">
        <f t="shared" si="6"/>
        <v>0</v>
      </c>
      <c r="M143" s="156"/>
    </row>
    <row r="144" spans="1:13" hidden="1" outlineLevel="1" x14ac:dyDescent="0.2">
      <c r="A144" s="33"/>
      <c r="B144" s="183"/>
      <c r="C144" s="184"/>
      <c r="D144" s="63"/>
      <c r="E144" s="66"/>
      <c r="F144" s="67">
        <v>0</v>
      </c>
      <c r="G144" s="68">
        <v>0</v>
      </c>
      <c r="H144" s="3">
        <f t="shared" si="5"/>
        <v>0</v>
      </c>
      <c r="I144" s="139"/>
      <c r="J144" s="147">
        <v>0</v>
      </c>
      <c r="K144" s="147">
        <v>0</v>
      </c>
      <c r="L144" s="3">
        <f t="shared" si="6"/>
        <v>0</v>
      </c>
      <c r="M144" s="156"/>
    </row>
    <row r="145" spans="1:13" hidden="1" outlineLevel="1" x14ac:dyDescent="0.2">
      <c r="A145" s="33"/>
      <c r="B145" s="183"/>
      <c r="C145" s="184"/>
      <c r="D145" s="63"/>
      <c r="E145" s="66"/>
      <c r="F145" s="67">
        <v>0</v>
      </c>
      <c r="G145" s="68">
        <v>0</v>
      </c>
      <c r="H145" s="3">
        <f t="shared" si="5"/>
        <v>0</v>
      </c>
      <c r="I145" s="139"/>
      <c r="J145" s="147">
        <v>0</v>
      </c>
      <c r="K145" s="147">
        <v>0</v>
      </c>
      <c r="L145" s="3">
        <f t="shared" si="6"/>
        <v>0</v>
      </c>
      <c r="M145" s="156"/>
    </row>
    <row r="146" spans="1:13" hidden="1" outlineLevel="1" x14ac:dyDescent="0.2">
      <c r="A146" s="33"/>
      <c r="B146" s="183"/>
      <c r="C146" s="184"/>
      <c r="D146" s="63"/>
      <c r="E146" s="66"/>
      <c r="F146" s="67">
        <v>0</v>
      </c>
      <c r="G146" s="68">
        <v>0</v>
      </c>
      <c r="H146" s="3">
        <f t="shared" si="5"/>
        <v>0</v>
      </c>
      <c r="I146" s="139"/>
      <c r="J146" s="147">
        <v>0</v>
      </c>
      <c r="K146" s="147">
        <v>0</v>
      </c>
      <c r="L146" s="3">
        <f t="shared" si="6"/>
        <v>0</v>
      </c>
      <c r="M146" s="156"/>
    </row>
    <row r="147" spans="1:13" hidden="1" outlineLevel="1" x14ac:dyDescent="0.2">
      <c r="A147" s="33"/>
      <c r="B147" s="183"/>
      <c r="C147" s="184"/>
      <c r="D147" s="63"/>
      <c r="E147" s="66"/>
      <c r="F147" s="67">
        <v>0</v>
      </c>
      <c r="G147" s="68">
        <v>0</v>
      </c>
      <c r="H147" s="3">
        <f t="shared" si="5"/>
        <v>0</v>
      </c>
      <c r="I147" s="139"/>
      <c r="J147" s="147">
        <v>0</v>
      </c>
      <c r="K147" s="147">
        <v>0</v>
      </c>
      <c r="L147" s="3">
        <f t="shared" si="6"/>
        <v>0</v>
      </c>
      <c r="M147" s="156"/>
    </row>
    <row r="148" spans="1:13" hidden="1" outlineLevel="1" x14ac:dyDescent="0.2">
      <c r="A148" s="33"/>
      <c r="B148" s="183"/>
      <c r="C148" s="184"/>
      <c r="D148" s="63"/>
      <c r="E148" s="66"/>
      <c r="F148" s="67">
        <v>0</v>
      </c>
      <c r="G148" s="68">
        <v>0</v>
      </c>
      <c r="H148" s="3">
        <f t="shared" si="5"/>
        <v>0</v>
      </c>
      <c r="I148" s="139"/>
      <c r="J148" s="147">
        <v>0</v>
      </c>
      <c r="K148" s="147">
        <v>0</v>
      </c>
      <c r="L148" s="3">
        <f t="shared" si="6"/>
        <v>0</v>
      </c>
      <c r="M148" s="156"/>
    </row>
    <row r="149" spans="1:13" hidden="1" outlineLevel="1" x14ac:dyDescent="0.2">
      <c r="A149" s="33"/>
      <c r="B149" s="183"/>
      <c r="C149" s="184"/>
      <c r="D149" s="63"/>
      <c r="E149" s="66"/>
      <c r="F149" s="67">
        <v>0</v>
      </c>
      <c r="G149" s="68">
        <v>0</v>
      </c>
      <c r="H149" s="3">
        <f t="shared" si="5"/>
        <v>0</v>
      </c>
      <c r="I149" s="139"/>
      <c r="J149" s="147">
        <v>0</v>
      </c>
      <c r="K149" s="147">
        <v>0</v>
      </c>
      <c r="L149" s="3">
        <f t="shared" si="6"/>
        <v>0</v>
      </c>
      <c r="M149" s="156"/>
    </row>
    <row r="150" spans="1:13" hidden="1" outlineLevel="1" x14ac:dyDescent="0.2">
      <c r="A150" s="33"/>
      <c r="B150" s="183"/>
      <c r="C150" s="184"/>
      <c r="D150" s="63"/>
      <c r="E150" s="66"/>
      <c r="F150" s="67">
        <v>0</v>
      </c>
      <c r="G150" s="68">
        <v>0</v>
      </c>
      <c r="H150" s="3">
        <f t="shared" si="5"/>
        <v>0</v>
      </c>
      <c r="I150" s="139"/>
      <c r="J150" s="147">
        <v>0</v>
      </c>
      <c r="K150" s="147">
        <v>0</v>
      </c>
      <c r="L150" s="3">
        <f t="shared" si="6"/>
        <v>0</v>
      </c>
      <c r="M150" s="156"/>
    </row>
    <row r="151" spans="1:13" hidden="1" outlineLevel="1" x14ac:dyDescent="0.2">
      <c r="A151" s="33"/>
      <c r="B151" s="183"/>
      <c r="C151" s="184"/>
      <c r="D151" s="63"/>
      <c r="E151" s="66"/>
      <c r="F151" s="67">
        <v>0</v>
      </c>
      <c r="G151" s="68">
        <v>0</v>
      </c>
      <c r="H151" s="3">
        <f t="shared" si="5"/>
        <v>0</v>
      </c>
      <c r="I151" s="139"/>
      <c r="J151" s="147">
        <v>0</v>
      </c>
      <c r="K151" s="147">
        <v>0</v>
      </c>
      <c r="L151" s="3">
        <f t="shared" si="6"/>
        <v>0</v>
      </c>
      <c r="M151" s="156"/>
    </row>
    <row r="152" spans="1:13" hidden="1" outlineLevel="1" x14ac:dyDescent="0.2">
      <c r="A152" s="33"/>
      <c r="B152" s="183"/>
      <c r="C152" s="184"/>
      <c r="D152" s="63"/>
      <c r="E152" s="66"/>
      <c r="F152" s="67">
        <v>0</v>
      </c>
      <c r="G152" s="68">
        <v>0</v>
      </c>
      <c r="H152" s="3">
        <f t="shared" si="5"/>
        <v>0</v>
      </c>
      <c r="I152" s="139"/>
      <c r="J152" s="147">
        <v>0</v>
      </c>
      <c r="K152" s="147">
        <v>0</v>
      </c>
      <c r="L152" s="3">
        <f t="shared" si="6"/>
        <v>0</v>
      </c>
      <c r="M152" s="156"/>
    </row>
    <row r="153" spans="1:13" hidden="1" outlineLevel="1" x14ac:dyDescent="0.2">
      <c r="A153" s="33"/>
      <c r="B153" s="183"/>
      <c r="C153" s="184"/>
      <c r="D153" s="63"/>
      <c r="E153" s="66"/>
      <c r="F153" s="67">
        <v>0</v>
      </c>
      <c r="G153" s="68">
        <v>0</v>
      </c>
      <c r="H153" s="3">
        <f t="shared" si="5"/>
        <v>0</v>
      </c>
      <c r="I153" s="139"/>
      <c r="J153" s="147">
        <v>0</v>
      </c>
      <c r="K153" s="147">
        <v>0</v>
      </c>
      <c r="L153" s="3">
        <f t="shared" si="6"/>
        <v>0</v>
      </c>
      <c r="M153" s="156"/>
    </row>
    <row r="154" spans="1:13" hidden="1" outlineLevel="1" x14ac:dyDescent="0.2">
      <c r="A154" s="33"/>
      <c r="B154" s="258"/>
      <c r="C154" s="259"/>
      <c r="D154" s="63"/>
      <c r="E154" s="66"/>
      <c r="F154" s="67">
        <v>0</v>
      </c>
      <c r="G154" s="68">
        <v>0</v>
      </c>
      <c r="H154" s="3">
        <f t="shared" si="5"/>
        <v>0</v>
      </c>
      <c r="I154" s="139"/>
      <c r="J154" s="147">
        <v>0</v>
      </c>
      <c r="K154" s="147">
        <v>0</v>
      </c>
      <c r="L154" s="3">
        <f t="shared" si="6"/>
        <v>0</v>
      </c>
      <c r="M154" s="156"/>
    </row>
    <row r="155" spans="1:13" hidden="1" outlineLevel="1" x14ac:dyDescent="0.2">
      <c r="A155" s="33"/>
      <c r="B155" s="258"/>
      <c r="C155" s="259"/>
      <c r="D155" s="63"/>
      <c r="E155" s="66"/>
      <c r="F155" s="67">
        <v>0</v>
      </c>
      <c r="G155" s="68">
        <v>0</v>
      </c>
      <c r="H155" s="3">
        <f t="shared" si="5"/>
        <v>0</v>
      </c>
      <c r="I155" s="139"/>
      <c r="J155" s="147">
        <v>0</v>
      </c>
      <c r="K155" s="147">
        <v>0</v>
      </c>
      <c r="L155" s="3">
        <f t="shared" si="6"/>
        <v>0</v>
      </c>
      <c r="M155" s="156"/>
    </row>
    <row r="156" spans="1:13" hidden="1" outlineLevel="1" x14ac:dyDescent="0.2">
      <c r="A156" s="33"/>
      <c r="B156" s="258"/>
      <c r="C156" s="259"/>
      <c r="D156" s="63"/>
      <c r="E156" s="66"/>
      <c r="F156" s="67">
        <v>0</v>
      </c>
      <c r="G156" s="68">
        <v>0</v>
      </c>
      <c r="H156" s="3">
        <f t="shared" si="5"/>
        <v>0</v>
      </c>
      <c r="I156" s="139"/>
      <c r="J156" s="147">
        <v>0</v>
      </c>
      <c r="K156" s="147">
        <v>0</v>
      </c>
      <c r="L156" s="3">
        <f t="shared" si="6"/>
        <v>0</v>
      </c>
      <c r="M156" s="156"/>
    </row>
    <row r="157" spans="1:13" hidden="1" outlineLevel="1" x14ac:dyDescent="0.2">
      <c r="A157" s="33"/>
      <c r="B157" s="258"/>
      <c r="C157" s="259"/>
      <c r="D157" s="63"/>
      <c r="E157" s="66"/>
      <c r="F157" s="67">
        <v>0</v>
      </c>
      <c r="G157" s="68">
        <v>0</v>
      </c>
      <c r="H157" s="3">
        <f t="shared" si="5"/>
        <v>0</v>
      </c>
      <c r="I157" s="139"/>
      <c r="J157" s="147">
        <v>0</v>
      </c>
      <c r="K157" s="147">
        <v>0</v>
      </c>
      <c r="L157" s="3">
        <f t="shared" si="6"/>
        <v>0</v>
      </c>
      <c r="M157" s="156"/>
    </row>
    <row r="158" spans="1:13" hidden="1" outlineLevel="1" x14ac:dyDescent="0.2">
      <c r="A158" s="33"/>
      <c r="B158" s="258"/>
      <c r="C158" s="259"/>
      <c r="D158" s="63"/>
      <c r="E158" s="66"/>
      <c r="F158" s="67">
        <v>0</v>
      </c>
      <c r="G158" s="68">
        <v>0</v>
      </c>
      <c r="H158" s="3">
        <f t="shared" si="5"/>
        <v>0</v>
      </c>
      <c r="I158" s="139"/>
      <c r="J158" s="147">
        <v>0</v>
      </c>
      <c r="K158" s="147">
        <v>0</v>
      </c>
      <c r="L158" s="3">
        <f t="shared" si="6"/>
        <v>0</v>
      </c>
      <c r="M158" s="156"/>
    </row>
    <row r="159" spans="1:13" hidden="1" outlineLevel="1" x14ac:dyDescent="0.2">
      <c r="A159" s="33"/>
      <c r="B159" s="258"/>
      <c r="C159" s="259"/>
      <c r="D159" s="63"/>
      <c r="E159" s="66"/>
      <c r="F159" s="67">
        <v>0</v>
      </c>
      <c r="G159" s="68">
        <v>0</v>
      </c>
      <c r="H159" s="3">
        <f t="shared" si="5"/>
        <v>0</v>
      </c>
      <c r="I159" s="139"/>
      <c r="J159" s="147">
        <v>0</v>
      </c>
      <c r="K159" s="147">
        <v>0</v>
      </c>
      <c r="L159" s="3">
        <f t="shared" si="6"/>
        <v>0</v>
      </c>
      <c r="M159" s="156"/>
    </row>
    <row r="160" spans="1:13" hidden="1" outlineLevel="1" x14ac:dyDescent="0.2">
      <c r="A160" s="33"/>
      <c r="B160" s="258"/>
      <c r="C160" s="259"/>
      <c r="D160" s="63"/>
      <c r="E160" s="66"/>
      <c r="F160" s="67">
        <v>0</v>
      </c>
      <c r="G160" s="68">
        <v>0</v>
      </c>
      <c r="H160" s="3">
        <f t="shared" si="5"/>
        <v>0</v>
      </c>
      <c r="I160" s="139"/>
      <c r="J160" s="147">
        <v>0</v>
      </c>
      <c r="K160" s="147">
        <v>0</v>
      </c>
      <c r="L160" s="3">
        <f t="shared" si="6"/>
        <v>0</v>
      </c>
      <c r="M160" s="156"/>
    </row>
    <row r="161" spans="1:13" hidden="1" outlineLevel="1" x14ac:dyDescent="0.2">
      <c r="A161" s="33"/>
      <c r="B161" s="258"/>
      <c r="C161" s="259"/>
      <c r="D161" s="63"/>
      <c r="E161" s="66"/>
      <c r="F161" s="67">
        <v>0</v>
      </c>
      <c r="G161" s="68">
        <v>0</v>
      </c>
      <c r="H161" s="3">
        <f t="shared" si="5"/>
        <v>0</v>
      </c>
      <c r="I161" s="139"/>
      <c r="J161" s="147">
        <v>0</v>
      </c>
      <c r="K161" s="147">
        <v>0</v>
      </c>
      <c r="L161" s="3">
        <f t="shared" si="6"/>
        <v>0</v>
      </c>
      <c r="M161" s="156"/>
    </row>
    <row r="162" spans="1:13" hidden="1" outlineLevel="1" x14ac:dyDescent="0.2">
      <c r="A162" s="33"/>
      <c r="B162" s="258"/>
      <c r="C162" s="259"/>
      <c r="D162" s="63"/>
      <c r="E162" s="66"/>
      <c r="F162" s="67">
        <v>0</v>
      </c>
      <c r="G162" s="68">
        <v>0</v>
      </c>
      <c r="H162" s="3">
        <f t="shared" si="5"/>
        <v>0</v>
      </c>
      <c r="I162" s="139"/>
      <c r="J162" s="147">
        <v>0</v>
      </c>
      <c r="K162" s="147">
        <v>0</v>
      </c>
      <c r="L162" s="3">
        <f t="shared" si="6"/>
        <v>0</v>
      </c>
      <c r="M162" s="156"/>
    </row>
    <row r="163" spans="1:13" ht="15" collapsed="1" thickBot="1" x14ac:dyDescent="0.25">
      <c r="A163" s="33"/>
      <c r="B163" s="299"/>
      <c r="C163" s="273"/>
      <c r="D163" s="64"/>
      <c r="E163" s="66"/>
      <c r="F163" s="67">
        <v>0</v>
      </c>
      <c r="G163" s="68">
        <v>0</v>
      </c>
      <c r="H163" s="3">
        <f t="shared" si="5"/>
        <v>0</v>
      </c>
      <c r="I163" s="139"/>
      <c r="J163" s="147">
        <v>0</v>
      </c>
      <c r="K163" s="147">
        <v>0</v>
      </c>
      <c r="L163" s="3">
        <f t="shared" si="6"/>
        <v>0</v>
      </c>
      <c r="M163" s="156"/>
    </row>
    <row r="164" spans="1:13" ht="15.75" thickBot="1" x14ac:dyDescent="0.3">
      <c r="A164" s="33"/>
      <c r="B164" s="88"/>
      <c r="C164" s="89"/>
      <c r="D164" s="90"/>
      <c r="E164" s="6"/>
      <c r="F164" s="6">
        <f>SUM(F113:F163)</f>
        <v>0</v>
      </c>
      <c r="G164" s="7">
        <f>SUM(G113:G163)</f>
        <v>0</v>
      </c>
      <c r="H164" s="7">
        <f>SUM(H113:H163)</f>
        <v>0</v>
      </c>
      <c r="I164" s="4"/>
      <c r="J164" s="151">
        <f>SUM(J113:J163)</f>
        <v>0</v>
      </c>
      <c r="K164" s="151">
        <f>SUM(K113:K163)</f>
        <v>0</v>
      </c>
      <c r="L164" s="151">
        <f>SUM(L113:L163)</f>
        <v>0</v>
      </c>
      <c r="M164" s="156"/>
    </row>
    <row r="165" spans="1:13" ht="15" x14ac:dyDescent="0.25">
      <c r="A165" s="33"/>
      <c r="B165" s="158"/>
      <c r="C165" s="158"/>
      <c r="D165" s="159"/>
      <c r="E165" s="143"/>
      <c r="F165" s="143"/>
      <c r="G165" s="145"/>
      <c r="H165" s="146"/>
      <c r="I165" s="140"/>
      <c r="J165" s="145"/>
      <c r="K165" s="145"/>
      <c r="L165" s="145"/>
      <c r="M165" s="156"/>
    </row>
    <row r="166" spans="1:13" ht="15" thickBot="1" x14ac:dyDescent="0.25">
      <c r="A166" s="33"/>
      <c r="B166" s="140"/>
      <c r="C166" s="140"/>
      <c r="D166" s="140"/>
      <c r="E166" s="140"/>
      <c r="F166" s="155"/>
      <c r="G166" s="141"/>
      <c r="H166" s="141"/>
      <c r="I166" s="140"/>
      <c r="J166" s="141"/>
      <c r="K166" s="141"/>
      <c r="L166" s="141"/>
      <c r="M166" s="156"/>
    </row>
    <row r="167" spans="1:13" ht="15.75" customHeight="1" thickBot="1" x14ac:dyDescent="0.25">
      <c r="A167" s="33"/>
      <c r="B167" s="264" t="s">
        <v>79</v>
      </c>
      <c r="C167" s="300"/>
      <c r="D167" s="91"/>
      <c r="E167" s="91"/>
      <c r="F167" s="35"/>
      <c r="G167" s="36"/>
      <c r="H167" s="37"/>
      <c r="I167" s="148"/>
      <c r="J167" s="42"/>
      <c r="K167" s="42"/>
      <c r="L167" s="42"/>
      <c r="M167" s="156"/>
    </row>
    <row r="168" spans="1:13" ht="60.75" thickBot="1" x14ac:dyDescent="0.3">
      <c r="A168" s="33"/>
      <c r="B168" s="254"/>
      <c r="C168" s="255"/>
      <c r="D168" s="255"/>
      <c r="E168" s="157"/>
      <c r="F168" s="38" t="s">
        <v>165</v>
      </c>
      <c r="G168" s="152" t="s">
        <v>166</v>
      </c>
      <c r="H168" s="164" t="s">
        <v>76</v>
      </c>
      <c r="I168" s="136" t="s">
        <v>156</v>
      </c>
      <c r="J168" s="38" t="s">
        <v>159</v>
      </c>
      <c r="K168" s="38" t="s">
        <v>168</v>
      </c>
      <c r="L168" s="38" t="s">
        <v>167</v>
      </c>
      <c r="M168" s="156"/>
    </row>
    <row r="169" spans="1:13" ht="30.75" thickBot="1" x14ac:dyDescent="0.3">
      <c r="A169" s="33"/>
      <c r="B169" s="264" t="s">
        <v>78</v>
      </c>
      <c r="C169" s="265"/>
      <c r="D169" s="34" t="s">
        <v>80</v>
      </c>
      <c r="E169" s="165" t="s">
        <v>75</v>
      </c>
      <c r="F169" s="46"/>
      <c r="G169" s="44"/>
      <c r="H169" s="45"/>
      <c r="I169" s="42"/>
      <c r="J169" s="44"/>
      <c r="K169" s="163"/>
      <c r="L169" s="163"/>
      <c r="M169" s="156"/>
    </row>
    <row r="170" spans="1:13" x14ac:dyDescent="0.2">
      <c r="A170" s="33"/>
      <c r="B170" s="260"/>
      <c r="C170" s="261"/>
      <c r="D170" s="63"/>
      <c r="E170" s="66"/>
      <c r="F170" s="67">
        <v>0</v>
      </c>
      <c r="G170" s="68">
        <v>0</v>
      </c>
      <c r="H170" s="3">
        <f t="shared" ref="H170:H220" si="7">F170-G170</f>
        <v>0</v>
      </c>
      <c r="I170" s="139"/>
      <c r="J170" s="147">
        <v>0</v>
      </c>
      <c r="K170" s="147">
        <v>0</v>
      </c>
      <c r="L170" s="3">
        <f>+J170-K170</f>
        <v>0</v>
      </c>
      <c r="M170" s="156"/>
    </row>
    <row r="171" spans="1:13" x14ac:dyDescent="0.2">
      <c r="A171" s="33"/>
      <c r="B171" s="269"/>
      <c r="C171" s="259"/>
      <c r="D171" s="63"/>
      <c r="E171" s="66"/>
      <c r="F171" s="67">
        <v>0</v>
      </c>
      <c r="G171" s="68">
        <v>0</v>
      </c>
      <c r="H171" s="3">
        <f t="shared" si="7"/>
        <v>0</v>
      </c>
      <c r="I171" s="139"/>
      <c r="J171" s="147">
        <v>0</v>
      </c>
      <c r="K171" s="147">
        <v>0</v>
      </c>
      <c r="L171" s="3">
        <f t="shared" ref="L171:L206" si="8">+J171-K171</f>
        <v>0</v>
      </c>
      <c r="M171" s="156"/>
    </row>
    <row r="172" spans="1:13" x14ac:dyDescent="0.2">
      <c r="A172" s="33"/>
      <c r="B172" s="269"/>
      <c r="C172" s="259"/>
      <c r="D172" s="63"/>
      <c r="E172" s="66"/>
      <c r="F172" s="67">
        <v>0</v>
      </c>
      <c r="G172" s="68">
        <v>0</v>
      </c>
      <c r="H172" s="3">
        <f t="shared" si="7"/>
        <v>0</v>
      </c>
      <c r="I172" s="139"/>
      <c r="J172" s="147">
        <v>0</v>
      </c>
      <c r="K172" s="147">
        <v>0</v>
      </c>
      <c r="L172" s="3">
        <f t="shared" si="8"/>
        <v>0</v>
      </c>
      <c r="M172" s="156"/>
    </row>
    <row r="173" spans="1:13" x14ac:dyDescent="0.2">
      <c r="A173" s="33"/>
      <c r="B173" s="269"/>
      <c r="C173" s="259"/>
      <c r="D173" s="63"/>
      <c r="E173" s="66"/>
      <c r="F173" s="67">
        <v>0</v>
      </c>
      <c r="G173" s="68">
        <v>0</v>
      </c>
      <c r="H173" s="3">
        <f t="shared" si="7"/>
        <v>0</v>
      </c>
      <c r="I173" s="139"/>
      <c r="J173" s="147">
        <v>0</v>
      </c>
      <c r="K173" s="147">
        <v>0</v>
      </c>
      <c r="L173" s="3">
        <f t="shared" si="8"/>
        <v>0</v>
      </c>
      <c r="M173" s="156"/>
    </row>
    <row r="174" spans="1:13" x14ac:dyDescent="0.2">
      <c r="A174" s="33"/>
      <c r="B174" s="269"/>
      <c r="C174" s="259"/>
      <c r="D174" s="63"/>
      <c r="E174" s="66"/>
      <c r="F174" s="67">
        <v>0</v>
      </c>
      <c r="G174" s="68">
        <v>0</v>
      </c>
      <c r="H174" s="3">
        <f t="shared" si="7"/>
        <v>0</v>
      </c>
      <c r="I174" s="139"/>
      <c r="J174" s="147">
        <v>0</v>
      </c>
      <c r="K174" s="147">
        <v>0</v>
      </c>
      <c r="L174" s="3">
        <f t="shared" si="8"/>
        <v>0</v>
      </c>
      <c r="M174" s="156"/>
    </row>
    <row r="175" spans="1:13" x14ac:dyDescent="0.2">
      <c r="A175" s="33"/>
      <c r="B175" s="269"/>
      <c r="C175" s="259"/>
      <c r="D175" s="64"/>
      <c r="E175" s="66"/>
      <c r="F175" s="67">
        <v>0</v>
      </c>
      <c r="G175" s="68">
        <v>0</v>
      </c>
      <c r="H175" s="3">
        <f t="shared" si="7"/>
        <v>0</v>
      </c>
      <c r="I175" s="139"/>
      <c r="J175" s="147">
        <v>0</v>
      </c>
      <c r="K175" s="147">
        <v>0</v>
      </c>
      <c r="L175" s="3">
        <f t="shared" si="8"/>
        <v>0</v>
      </c>
      <c r="M175" s="156"/>
    </row>
    <row r="176" spans="1:13" x14ac:dyDescent="0.2">
      <c r="A176" s="33"/>
      <c r="B176" s="269"/>
      <c r="C176" s="259"/>
      <c r="D176" s="63"/>
      <c r="E176" s="66"/>
      <c r="F176" s="67">
        <v>0</v>
      </c>
      <c r="G176" s="68">
        <v>0</v>
      </c>
      <c r="H176" s="3">
        <f t="shared" si="7"/>
        <v>0</v>
      </c>
      <c r="I176" s="139"/>
      <c r="J176" s="147">
        <v>0</v>
      </c>
      <c r="K176" s="147">
        <v>0</v>
      </c>
      <c r="L176" s="3">
        <f t="shared" si="8"/>
        <v>0</v>
      </c>
      <c r="M176" s="156"/>
    </row>
    <row r="177" spans="1:13" x14ac:dyDescent="0.2">
      <c r="A177" s="33"/>
      <c r="B177" s="269"/>
      <c r="C177" s="259"/>
      <c r="D177" s="63"/>
      <c r="E177" s="66"/>
      <c r="F177" s="67">
        <v>0</v>
      </c>
      <c r="G177" s="68">
        <v>0</v>
      </c>
      <c r="H177" s="3">
        <f t="shared" si="7"/>
        <v>0</v>
      </c>
      <c r="I177" s="139"/>
      <c r="J177" s="147">
        <v>0</v>
      </c>
      <c r="K177" s="147">
        <v>0</v>
      </c>
      <c r="L177" s="3">
        <f t="shared" si="8"/>
        <v>0</v>
      </c>
      <c r="M177" s="156"/>
    </row>
    <row r="178" spans="1:13" x14ac:dyDescent="0.2">
      <c r="A178" s="33"/>
      <c r="B178" s="270"/>
      <c r="C178" s="271"/>
      <c r="D178" s="63"/>
      <c r="E178" s="66"/>
      <c r="F178" s="67">
        <v>0</v>
      </c>
      <c r="G178" s="68">
        <v>0</v>
      </c>
      <c r="H178" s="3">
        <f t="shared" si="7"/>
        <v>0</v>
      </c>
      <c r="I178" s="139"/>
      <c r="J178" s="147">
        <v>0</v>
      </c>
      <c r="K178" s="147">
        <v>0</v>
      </c>
      <c r="L178" s="3">
        <f t="shared" si="8"/>
        <v>0</v>
      </c>
      <c r="M178" s="156"/>
    </row>
    <row r="179" spans="1:13" x14ac:dyDescent="0.2">
      <c r="A179" s="33"/>
      <c r="B179" s="269"/>
      <c r="C179" s="259"/>
      <c r="D179" s="64"/>
      <c r="E179" s="66"/>
      <c r="F179" s="67">
        <v>0</v>
      </c>
      <c r="G179" s="68">
        <v>0</v>
      </c>
      <c r="H179" s="3">
        <f t="shared" si="7"/>
        <v>0</v>
      </c>
      <c r="I179" s="139"/>
      <c r="J179" s="147">
        <v>0</v>
      </c>
      <c r="K179" s="147">
        <v>0</v>
      </c>
      <c r="L179" s="3">
        <f t="shared" si="8"/>
        <v>0</v>
      </c>
      <c r="M179" s="156"/>
    </row>
    <row r="180" spans="1:13" x14ac:dyDescent="0.2">
      <c r="A180" s="33"/>
      <c r="B180" s="269"/>
      <c r="C180" s="259"/>
      <c r="D180" s="63"/>
      <c r="E180" s="66"/>
      <c r="F180" s="67">
        <v>0</v>
      </c>
      <c r="G180" s="68">
        <v>0</v>
      </c>
      <c r="H180" s="3">
        <f t="shared" si="7"/>
        <v>0</v>
      </c>
      <c r="I180" s="139"/>
      <c r="J180" s="147">
        <v>0</v>
      </c>
      <c r="K180" s="147">
        <v>0</v>
      </c>
      <c r="L180" s="3">
        <f t="shared" si="8"/>
        <v>0</v>
      </c>
      <c r="M180" s="156"/>
    </row>
    <row r="181" spans="1:13" x14ac:dyDescent="0.2">
      <c r="A181" s="33"/>
      <c r="B181" s="269"/>
      <c r="C181" s="259"/>
      <c r="D181" s="63"/>
      <c r="E181" s="66"/>
      <c r="F181" s="67">
        <v>0</v>
      </c>
      <c r="G181" s="68">
        <v>0</v>
      </c>
      <c r="H181" s="3">
        <f t="shared" si="7"/>
        <v>0</v>
      </c>
      <c r="I181" s="139"/>
      <c r="J181" s="147">
        <v>0</v>
      </c>
      <c r="K181" s="147">
        <v>0</v>
      </c>
      <c r="L181" s="3">
        <f t="shared" si="8"/>
        <v>0</v>
      </c>
      <c r="M181" s="156"/>
    </row>
    <row r="182" spans="1:13" x14ac:dyDescent="0.2">
      <c r="A182" s="33"/>
      <c r="B182" s="269"/>
      <c r="C182" s="259"/>
      <c r="D182" s="63"/>
      <c r="E182" s="66"/>
      <c r="F182" s="67">
        <v>0</v>
      </c>
      <c r="G182" s="68">
        <v>0</v>
      </c>
      <c r="H182" s="3">
        <f t="shared" si="7"/>
        <v>0</v>
      </c>
      <c r="I182" s="139"/>
      <c r="J182" s="147">
        <v>0</v>
      </c>
      <c r="K182" s="147">
        <v>0</v>
      </c>
      <c r="L182" s="3">
        <f t="shared" si="8"/>
        <v>0</v>
      </c>
      <c r="M182" s="156"/>
    </row>
    <row r="183" spans="1:13" x14ac:dyDescent="0.2">
      <c r="A183" s="33"/>
      <c r="B183" s="269"/>
      <c r="C183" s="259"/>
      <c r="D183" s="63"/>
      <c r="E183" s="66"/>
      <c r="F183" s="67">
        <v>0</v>
      </c>
      <c r="G183" s="68">
        <v>0</v>
      </c>
      <c r="H183" s="3">
        <f t="shared" si="7"/>
        <v>0</v>
      </c>
      <c r="I183" s="139"/>
      <c r="J183" s="147">
        <v>0</v>
      </c>
      <c r="K183" s="147">
        <v>0</v>
      </c>
      <c r="L183" s="3">
        <f t="shared" si="8"/>
        <v>0</v>
      </c>
      <c r="M183" s="156"/>
    </row>
    <row r="184" spans="1:13" x14ac:dyDescent="0.2">
      <c r="A184" s="33"/>
      <c r="B184" s="269"/>
      <c r="C184" s="259"/>
      <c r="D184" s="63"/>
      <c r="E184" s="66"/>
      <c r="F184" s="67">
        <v>0</v>
      </c>
      <c r="G184" s="68">
        <v>0</v>
      </c>
      <c r="H184" s="3">
        <f t="shared" si="7"/>
        <v>0</v>
      </c>
      <c r="I184" s="139"/>
      <c r="J184" s="147">
        <v>0</v>
      </c>
      <c r="K184" s="147">
        <v>0</v>
      </c>
      <c r="L184" s="3">
        <f t="shared" si="8"/>
        <v>0</v>
      </c>
      <c r="M184" s="156"/>
    </row>
    <row r="185" spans="1:13" x14ac:dyDescent="0.2">
      <c r="A185" s="33"/>
      <c r="B185" s="269"/>
      <c r="C185" s="259"/>
      <c r="D185" s="64"/>
      <c r="E185" s="66"/>
      <c r="F185" s="67">
        <v>0</v>
      </c>
      <c r="G185" s="68">
        <v>0</v>
      </c>
      <c r="H185" s="3">
        <f t="shared" si="7"/>
        <v>0</v>
      </c>
      <c r="I185" s="139"/>
      <c r="J185" s="147">
        <v>0</v>
      </c>
      <c r="K185" s="147">
        <v>0</v>
      </c>
      <c r="L185" s="3">
        <f t="shared" si="8"/>
        <v>0</v>
      </c>
      <c r="M185" s="156"/>
    </row>
    <row r="186" spans="1:13" x14ac:dyDescent="0.2">
      <c r="A186" s="33"/>
      <c r="B186" s="269"/>
      <c r="C186" s="259"/>
      <c r="D186" s="63"/>
      <c r="E186" s="66"/>
      <c r="F186" s="67">
        <v>0</v>
      </c>
      <c r="G186" s="68">
        <v>0</v>
      </c>
      <c r="H186" s="3">
        <f t="shared" si="7"/>
        <v>0</v>
      </c>
      <c r="I186" s="139"/>
      <c r="J186" s="147">
        <v>0</v>
      </c>
      <c r="K186" s="147">
        <v>0</v>
      </c>
      <c r="L186" s="3">
        <f t="shared" si="8"/>
        <v>0</v>
      </c>
      <c r="M186" s="156"/>
    </row>
    <row r="187" spans="1:13" x14ac:dyDescent="0.2">
      <c r="A187" s="33"/>
      <c r="B187" s="269"/>
      <c r="C187" s="259"/>
      <c r="D187" s="63"/>
      <c r="E187" s="66"/>
      <c r="F187" s="67">
        <v>0</v>
      </c>
      <c r="G187" s="68">
        <v>0</v>
      </c>
      <c r="H187" s="3">
        <f t="shared" si="7"/>
        <v>0</v>
      </c>
      <c r="I187" s="139"/>
      <c r="J187" s="147">
        <v>0</v>
      </c>
      <c r="K187" s="147">
        <v>0</v>
      </c>
      <c r="L187" s="3">
        <f t="shared" si="8"/>
        <v>0</v>
      </c>
      <c r="M187" s="156"/>
    </row>
    <row r="188" spans="1:13" x14ac:dyDescent="0.2">
      <c r="A188" s="33"/>
      <c r="B188" s="269"/>
      <c r="C188" s="259"/>
      <c r="D188" s="63"/>
      <c r="E188" s="66"/>
      <c r="F188" s="67">
        <v>0</v>
      </c>
      <c r="G188" s="68">
        <v>0</v>
      </c>
      <c r="H188" s="3">
        <f t="shared" si="7"/>
        <v>0</v>
      </c>
      <c r="I188" s="139"/>
      <c r="J188" s="147">
        <v>0</v>
      </c>
      <c r="K188" s="147">
        <v>0</v>
      </c>
      <c r="L188" s="3">
        <f t="shared" si="8"/>
        <v>0</v>
      </c>
      <c r="M188" s="156"/>
    </row>
    <row r="189" spans="1:13" hidden="1" outlineLevel="1" x14ac:dyDescent="0.2">
      <c r="A189" s="33"/>
      <c r="B189" s="269"/>
      <c r="C189" s="259"/>
      <c r="D189" s="63"/>
      <c r="E189" s="66"/>
      <c r="F189" s="67">
        <v>0</v>
      </c>
      <c r="G189" s="68">
        <v>0</v>
      </c>
      <c r="H189" s="3">
        <f t="shared" ref="H189:H219" si="9">F189-G189</f>
        <v>0</v>
      </c>
      <c r="I189" s="139"/>
      <c r="J189" s="147">
        <v>0</v>
      </c>
      <c r="K189" s="147">
        <v>0</v>
      </c>
      <c r="L189" s="3">
        <f t="shared" si="8"/>
        <v>0</v>
      </c>
      <c r="M189" s="156"/>
    </row>
    <row r="190" spans="1:13" hidden="1" outlineLevel="1" x14ac:dyDescent="0.2">
      <c r="A190" s="33"/>
      <c r="B190" s="185"/>
      <c r="C190" s="184"/>
      <c r="D190" s="63"/>
      <c r="E190" s="66"/>
      <c r="F190" s="67">
        <v>0</v>
      </c>
      <c r="G190" s="68">
        <v>0</v>
      </c>
      <c r="H190" s="3">
        <f t="shared" si="9"/>
        <v>0</v>
      </c>
      <c r="I190" s="139"/>
      <c r="J190" s="147">
        <v>0</v>
      </c>
      <c r="K190" s="147">
        <v>0</v>
      </c>
      <c r="L190" s="3">
        <f t="shared" si="8"/>
        <v>0</v>
      </c>
      <c r="M190" s="156"/>
    </row>
    <row r="191" spans="1:13" hidden="1" outlineLevel="1" x14ac:dyDescent="0.2">
      <c r="A191" s="33"/>
      <c r="B191" s="185"/>
      <c r="C191" s="184"/>
      <c r="D191" s="63"/>
      <c r="E191" s="66"/>
      <c r="F191" s="67">
        <v>0</v>
      </c>
      <c r="G191" s="68">
        <v>0</v>
      </c>
      <c r="H191" s="3">
        <f t="shared" si="9"/>
        <v>0</v>
      </c>
      <c r="I191" s="139"/>
      <c r="J191" s="147">
        <v>0</v>
      </c>
      <c r="K191" s="147">
        <v>0</v>
      </c>
      <c r="L191" s="3">
        <f t="shared" si="8"/>
        <v>0</v>
      </c>
      <c r="M191" s="156"/>
    </row>
    <row r="192" spans="1:13" hidden="1" outlineLevel="1" x14ac:dyDescent="0.2">
      <c r="A192" s="33"/>
      <c r="B192" s="185"/>
      <c r="C192" s="184"/>
      <c r="D192" s="63"/>
      <c r="E192" s="66"/>
      <c r="F192" s="67">
        <v>0</v>
      </c>
      <c r="G192" s="68">
        <v>0</v>
      </c>
      <c r="H192" s="3">
        <f t="shared" si="9"/>
        <v>0</v>
      </c>
      <c r="I192" s="139"/>
      <c r="J192" s="147">
        <v>0</v>
      </c>
      <c r="K192" s="147">
        <v>0</v>
      </c>
      <c r="L192" s="3">
        <f t="shared" si="8"/>
        <v>0</v>
      </c>
      <c r="M192" s="156"/>
    </row>
    <row r="193" spans="1:13" hidden="1" outlineLevel="1" x14ac:dyDescent="0.2">
      <c r="A193" s="33"/>
      <c r="B193" s="185"/>
      <c r="C193" s="184"/>
      <c r="D193" s="63"/>
      <c r="E193" s="66"/>
      <c r="F193" s="67">
        <v>0</v>
      </c>
      <c r="G193" s="68">
        <v>0</v>
      </c>
      <c r="H193" s="3">
        <f t="shared" si="9"/>
        <v>0</v>
      </c>
      <c r="I193" s="139"/>
      <c r="J193" s="147">
        <v>0</v>
      </c>
      <c r="K193" s="147">
        <v>0</v>
      </c>
      <c r="L193" s="3">
        <f t="shared" si="8"/>
        <v>0</v>
      </c>
      <c r="M193" s="156"/>
    </row>
    <row r="194" spans="1:13" hidden="1" outlineLevel="1" x14ac:dyDescent="0.2">
      <c r="A194" s="33"/>
      <c r="B194" s="185"/>
      <c r="C194" s="184"/>
      <c r="D194" s="63"/>
      <c r="E194" s="66"/>
      <c r="F194" s="67">
        <v>0</v>
      </c>
      <c r="G194" s="68">
        <v>0</v>
      </c>
      <c r="H194" s="3">
        <f t="shared" si="9"/>
        <v>0</v>
      </c>
      <c r="I194" s="139"/>
      <c r="J194" s="147">
        <v>0</v>
      </c>
      <c r="K194" s="147">
        <v>0</v>
      </c>
      <c r="L194" s="3">
        <f t="shared" si="8"/>
        <v>0</v>
      </c>
      <c r="M194" s="156"/>
    </row>
    <row r="195" spans="1:13" hidden="1" outlineLevel="1" x14ac:dyDescent="0.2">
      <c r="A195" s="33"/>
      <c r="B195" s="185"/>
      <c r="C195" s="184"/>
      <c r="D195" s="63"/>
      <c r="E195" s="66"/>
      <c r="F195" s="67">
        <v>0</v>
      </c>
      <c r="G195" s="68">
        <v>0</v>
      </c>
      <c r="H195" s="3">
        <f t="shared" si="9"/>
        <v>0</v>
      </c>
      <c r="I195" s="139"/>
      <c r="J195" s="147">
        <v>0</v>
      </c>
      <c r="K195" s="147">
        <v>0</v>
      </c>
      <c r="L195" s="3">
        <f t="shared" si="8"/>
        <v>0</v>
      </c>
      <c r="M195" s="156"/>
    </row>
    <row r="196" spans="1:13" hidden="1" outlineLevel="1" x14ac:dyDescent="0.2">
      <c r="A196" s="33"/>
      <c r="B196" s="185"/>
      <c r="C196" s="184"/>
      <c r="D196" s="63"/>
      <c r="E196" s="66"/>
      <c r="F196" s="67">
        <v>0</v>
      </c>
      <c r="G196" s="68">
        <v>0</v>
      </c>
      <c r="H196" s="3">
        <f t="shared" si="9"/>
        <v>0</v>
      </c>
      <c r="I196" s="139"/>
      <c r="J196" s="147">
        <v>0</v>
      </c>
      <c r="K196" s="147">
        <v>0</v>
      </c>
      <c r="L196" s="3">
        <f t="shared" si="8"/>
        <v>0</v>
      </c>
      <c r="M196" s="156"/>
    </row>
    <row r="197" spans="1:13" hidden="1" outlineLevel="1" x14ac:dyDescent="0.2">
      <c r="A197" s="33"/>
      <c r="B197" s="185"/>
      <c r="C197" s="184"/>
      <c r="D197" s="63"/>
      <c r="E197" s="66"/>
      <c r="F197" s="67">
        <v>0</v>
      </c>
      <c r="G197" s="68">
        <v>0</v>
      </c>
      <c r="H197" s="3">
        <f t="shared" si="9"/>
        <v>0</v>
      </c>
      <c r="I197" s="139"/>
      <c r="J197" s="147">
        <v>0</v>
      </c>
      <c r="K197" s="147">
        <v>0</v>
      </c>
      <c r="L197" s="3">
        <f t="shared" si="8"/>
        <v>0</v>
      </c>
      <c r="M197" s="156"/>
    </row>
    <row r="198" spans="1:13" hidden="1" outlineLevel="1" x14ac:dyDescent="0.2">
      <c r="A198" s="33"/>
      <c r="B198" s="185"/>
      <c r="C198" s="184"/>
      <c r="D198" s="63"/>
      <c r="E198" s="66"/>
      <c r="F198" s="67">
        <v>0</v>
      </c>
      <c r="G198" s="68">
        <v>0</v>
      </c>
      <c r="H198" s="3">
        <f t="shared" si="9"/>
        <v>0</v>
      </c>
      <c r="I198" s="139"/>
      <c r="J198" s="147">
        <v>0</v>
      </c>
      <c r="K198" s="147">
        <v>0</v>
      </c>
      <c r="L198" s="3">
        <f t="shared" si="8"/>
        <v>0</v>
      </c>
      <c r="M198" s="156"/>
    </row>
    <row r="199" spans="1:13" hidden="1" outlineLevel="1" x14ac:dyDescent="0.2">
      <c r="A199" s="33"/>
      <c r="B199" s="185"/>
      <c r="C199" s="184"/>
      <c r="D199" s="63"/>
      <c r="E199" s="66"/>
      <c r="F199" s="67">
        <v>0</v>
      </c>
      <c r="G199" s="68">
        <v>0</v>
      </c>
      <c r="H199" s="3">
        <f t="shared" si="9"/>
        <v>0</v>
      </c>
      <c r="I199" s="139"/>
      <c r="J199" s="147">
        <v>0</v>
      </c>
      <c r="K199" s="147">
        <v>0</v>
      </c>
      <c r="L199" s="3">
        <f t="shared" si="8"/>
        <v>0</v>
      </c>
      <c r="M199" s="156"/>
    </row>
    <row r="200" spans="1:13" hidden="1" outlineLevel="1" x14ac:dyDescent="0.2">
      <c r="A200" s="33"/>
      <c r="B200" s="185"/>
      <c r="C200" s="184"/>
      <c r="D200" s="63"/>
      <c r="E200" s="66"/>
      <c r="F200" s="67">
        <v>0</v>
      </c>
      <c r="G200" s="68">
        <v>0</v>
      </c>
      <c r="H200" s="3">
        <f t="shared" si="9"/>
        <v>0</v>
      </c>
      <c r="I200" s="139"/>
      <c r="J200" s="147">
        <v>0</v>
      </c>
      <c r="K200" s="147">
        <v>0</v>
      </c>
      <c r="L200" s="3">
        <f t="shared" si="8"/>
        <v>0</v>
      </c>
      <c r="M200" s="156"/>
    </row>
    <row r="201" spans="1:13" hidden="1" outlineLevel="1" x14ac:dyDescent="0.2">
      <c r="A201" s="33"/>
      <c r="B201" s="185"/>
      <c r="C201" s="184"/>
      <c r="D201" s="63"/>
      <c r="E201" s="66"/>
      <c r="F201" s="67">
        <v>0</v>
      </c>
      <c r="G201" s="68">
        <v>0</v>
      </c>
      <c r="H201" s="3">
        <f t="shared" si="9"/>
        <v>0</v>
      </c>
      <c r="I201" s="139"/>
      <c r="J201" s="147">
        <v>0</v>
      </c>
      <c r="K201" s="147">
        <v>0</v>
      </c>
      <c r="L201" s="3">
        <f t="shared" si="8"/>
        <v>0</v>
      </c>
      <c r="M201" s="156"/>
    </row>
    <row r="202" spans="1:13" hidden="1" outlineLevel="1" x14ac:dyDescent="0.2">
      <c r="A202" s="33"/>
      <c r="B202" s="185"/>
      <c r="C202" s="184"/>
      <c r="D202" s="63"/>
      <c r="E202" s="66"/>
      <c r="F202" s="67">
        <v>0</v>
      </c>
      <c r="G202" s="68">
        <v>0</v>
      </c>
      <c r="H202" s="3">
        <f t="shared" si="9"/>
        <v>0</v>
      </c>
      <c r="I202" s="139"/>
      <c r="J202" s="147">
        <v>0</v>
      </c>
      <c r="K202" s="147">
        <v>0</v>
      </c>
      <c r="L202" s="3">
        <f t="shared" si="8"/>
        <v>0</v>
      </c>
      <c r="M202" s="156"/>
    </row>
    <row r="203" spans="1:13" hidden="1" outlineLevel="1" x14ac:dyDescent="0.2">
      <c r="A203" s="33"/>
      <c r="B203" s="185"/>
      <c r="C203" s="184"/>
      <c r="D203" s="63"/>
      <c r="E203" s="66"/>
      <c r="F203" s="67">
        <v>0</v>
      </c>
      <c r="G203" s="68">
        <v>0</v>
      </c>
      <c r="H203" s="3">
        <f t="shared" si="9"/>
        <v>0</v>
      </c>
      <c r="I203" s="139"/>
      <c r="J203" s="147">
        <v>0</v>
      </c>
      <c r="K203" s="147">
        <v>0</v>
      </c>
      <c r="L203" s="3">
        <f t="shared" si="8"/>
        <v>0</v>
      </c>
      <c r="M203" s="156"/>
    </row>
    <row r="204" spans="1:13" hidden="1" outlineLevel="1" x14ac:dyDescent="0.2">
      <c r="A204" s="33"/>
      <c r="B204" s="185"/>
      <c r="C204" s="184"/>
      <c r="D204" s="63"/>
      <c r="E204" s="66"/>
      <c r="F204" s="67">
        <v>0</v>
      </c>
      <c r="G204" s="68">
        <v>0</v>
      </c>
      <c r="H204" s="3">
        <f t="shared" si="9"/>
        <v>0</v>
      </c>
      <c r="I204" s="139"/>
      <c r="J204" s="147">
        <v>0</v>
      </c>
      <c r="K204" s="147">
        <v>0</v>
      </c>
      <c r="L204" s="3">
        <f t="shared" si="8"/>
        <v>0</v>
      </c>
      <c r="M204" s="156"/>
    </row>
    <row r="205" spans="1:13" hidden="1" outlineLevel="1" x14ac:dyDescent="0.2">
      <c r="A205" s="33"/>
      <c r="B205" s="185"/>
      <c r="C205" s="184"/>
      <c r="D205" s="63"/>
      <c r="E205" s="66"/>
      <c r="F205" s="67">
        <v>0</v>
      </c>
      <c r="G205" s="68">
        <v>0</v>
      </c>
      <c r="H205" s="3">
        <f t="shared" si="9"/>
        <v>0</v>
      </c>
      <c r="I205" s="139"/>
      <c r="J205" s="147">
        <v>0</v>
      </c>
      <c r="K205" s="147">
        <v>0</v>
      </c>
      <c r="L205" s="3">
        <f t="shared" si="8"/>
        <v>0</v>
      </c>
      <c r="M205" s="156"/>
    </row>
    <row r="206" spans="1:13" hidden="1" outlineLevel="1" x14ac:dyDescent="0.2">
      <c r="A206" s="33"/>
      <c r="B206" s="269"/>
      <c r="C206" s="259"/>
      <c r="D206" s="63"/>
      <c r="E206" s="66"/>
      <c r="F206" s="67">
        <v>0</v>
      </c>
      <c r="G206" s="68">
        <v>0</v>
      </c>
      <c r="H206" s="3">
        <f t="shared" si="9"/>
        <v>0</v>
      </c>
      <c r="I206" s="139"/>
      <c r="J206" s="147">
        <v>0</v>
      </c>
      <c r="K206" s="147">
        <v>0</v>
      </c>
      <c r="L206" s="3">
        <f t="shared" si="8"/>
        <v>0</v>
      </c>
      <c r="M206" s="156"/>
    </row>
    <row r="207" spans="1:13" hidden="1" outlineLevel="1" x14ac:dyDescent="0.2">
      <c r="A207" s="33"/>
      <c r="B207" s="269"/>
      <c r="C207" s="259"/>
      <c r="D207" s="63"/>
      <c r="E207" s="66"/>
      <c r="F207" s="67">
        <v>0</v>
      </c>
      <c r="G207" s="68">
        <v>0</v>
      </c>
      <c r="H207" s="3">
        <f t="shared" si="9"/>
        <v>0</v>
      </c>
      <c r="I207" s="139"/>
      <c r="J207" s="147">
        <v>0</v>
      </c>
      <c r="K207" s="147">
        <v>0</v>
      </c>
      <c r="L207" s="3">
        <f t="shared" ref="L207:L220" si="10">+J207-K207</f>
        <v>0</v>
      </c>
      <c r="M207" s="156"/>
    </row>
    <row r="208" spans="1:13" hidden="1" outlineLevel="1" x14ac:dyDescent="0.2">
      <c r="A208" s="33"/>
      <c r="B208" s="269"/>
      <c r="C208" s="259"/>
      <c r="D208" s="63"/>
      <c r="E208" s="66"/>
      <c r="F208" s="67">
        <v>0</v>
      </c>
      <c r="G208" s="68">
        <v>0</v>
      </c>
      <c r="H208" s="3">
        <f t="shared" si="9"/>
        <v>0</v>
      </c>
      <c r="I208" s="139"/>
      <c r="J208" s="147">
        <v>0</v>
      </c>
      <c r="K208" s="147">
        <v>0</v>
      </c>
      <c r="L208" s="3">
        <f t="shared" si="10"/>
        <v>0</v>
      </c>
      <c r="M208" s="156"/>
    </row>
    <row r="209" spans="1:13" hidden="1" outlineLevel="1" x14ac:dyDescent="0.2">
      <c r="A209" s="33"/>
      <c r="B209" s="269"/>
      <c r="C209" s="259"/>
      <c r="D209" s="64"/>
      <c r="E209" s="66"/>
      <c r="F209" s="67">
        <v>0</v>
      </c>
      <c r="G209" s="68">
        <v>0</v>
      </c>
      <c r="H209" s="3">
        <f t="shared" si="9"/>
        <v>0</v>
      </c>
      <c r="I209" s="139"/>
      <c r="J209" s="147">
        <v>0</v>
      </c>
      <c r="K209" s="147">
        <v>0</v>
      </c>
      <c r="L209" s="3">
        <f t="shared" si="10"/>
        <v>0</v>
      </c>
      <c r="M209" s="156"/>
    </row>
    <row r="210" spans="1:13" hidden="1" outlineLevel="1" x14ac:dyDescent="0.2">
      <c r="A210" s="33"/>
      <c r="B210" s="269"/>
      <c r="C210" s="259"/>
      <c r="D210" s="64"/>
      <c r="E210" s="66"/>
      <c r="F210" s="67">
        <v>0</v>
      </c>
      <c r="G210" s="68">
        <v>0</v>
      </c>
      <c r="H210" s="3">
        <f t="shared" si="9"/>
        <v>0</v>
      </c>
      <c r="I210" s="139"/>
      <c r="J210" s="147">
        <v>0</v>
      </c>
      <c r="K210" s="147">
        <v>0</v>
      </c>
      <c r="L210" s="3">
        <f t="shared" si="10"/>
        <v>0</v>
      </c>
      <c r="M210" s="156"/>
    </row>
    <row r="211" spans="1:13" hidden="1" outlineLevel="1" x14ac:dyDescent="0.2">
      <c r="A211" s="33"/>
      <c r="B211" s="269"/>
      <c r="C211" s="259"/>
      <c r="D211" s="63"/>
      <c r="E211" s="66"/>
      <c r="F211" s="67">
        <v>0</v>
      </c>
      <c r="G211" s="68">
        <v>0</v>
      </c>
      <c r="H211" s="3">
        <f t="shared" si="9"/>
        <v>0</v>
      </c>
      <c r="I211" s="139"/>
      <c r="J211" s="147">
        <v>0</v>
      </c>
      <c r="K211" s="147">
        <v>0</v>
      </c>
      <c r="L211" s="3">
        <f t="shared" si="10"/>
        <v>0</v>
      </c>
      <c r="M211" s="156"/>
    </row>
    <row r="212" spans="1:13" hidden="1" outlineLevel="1" x14ac:dyDescent="0.2">
      <c r="A212" s="33"/>
      <c r="B212" s="269"/>
      <c r="C212" s="259"/>
      <c r="D212" s="63"/>
      <c r="E212" s="66"/>
      <c r="F212" s="67">
        <v>0</v>
      </c>
      <c r="G212" s="68">
        <v>0</v>
      </c>
      <c r="H212" s="3">
        <f t="shared" si="9"/>
        <v>0</v>
      </c>
      <c r="I212" s="139"/>
      <c r="J212" s="147">
        <v>0</v>
      </c>
      <c r="K212" s="147">
        <v>0</v>
      </c>
      <c r="L212" s="3">
        <f t="shared" si="10"/>
        <v>0</v>
      </c>
      <c r="M212" s="156"/>
    </row>
    <row r="213" spans="1:13" hidden="1" outlineLevel="1" x14ac:dyDescent="0.2">
      <c r="A213" s="33"/>
      <c r="B213" s="269"/>
      <c r="C213" s="259"/>
      <c r="D213" s="63"/>
      <c r="E213" s="66"/>
      <c r="F213" s="67">
        <v>0</v>
      </c>
      <c r="G213" s="68">
        <v>0</v>
      </c>
      <c r="H213" s="3">
        <f t="shared" si="9"/>
        <v>0</v>
      </c>
      <c r="I213" s="139"/>
      <c r="J213" s="147">
        <v>0</v>
      </c>
      <c r="K213" s="147">
        <v>0</v>
      </c>
      <c r="L213" s="3">
        <f t="shared" si="10"/>
        <v>0</v>
      </c>
      <c r="M213" s="156"/>
    </row>
    <row r="214" spans="1:13" hidden="1" outlineLevel="1" x14ac:dyDescent="0.2">
      <c r="A214" s="33"/>
      <c r="B214" s="269"/>
      <c r="C214" s="259"/>
      <c r="D214" s="63"/>
      <c r="E214" s="66"/>
      <c r="F214" s="67">
        <v>0</v>
      </c>
      <c r="G214" s="68">
        <v>0</v>
      </c>
      <c r="H214" s="3">
        <f t="shared" si="9"/>
        <v>0</v>
      </c>
      <c r="I214" s="139"/>
      <c r="J214" s="147">
        <v>0</v>
      </c>
      <c r="K214" s="147">
        <v>0</v>
      </c>
      <c r="L214" s="3">
        <f t="shared" si="10"/>
        <v>0</v>
      </c>
      <c r="M214" s="156"/>
    </row>
    <row r="215" spans="1:13" hidden="1" outlineLevel="1" x14ac:dyDescent="0.2">
      <c r="A215" s="33"/>
      <c r="B215" s="269"/>
      <c r="C215" s="259"/>
      <c r="D215" s="63"/>
      <c r="E215" s="66"/>
      <c r="F215" s="67">
        <v>0</v>
      </c>
      <c r="G215" s="68">
        <v>0</v>
      </c>
      <c r="H215" s="3">
        <f t="shared" si="9"/>
        <v>0</v>
      </c>
      <c r="I215" s="139"/>
      <c r="J215" s="147">
        <v>0</v>
      </c>
      <c r="K215" s="147">
        <v>0</v>
      </c>
      <c r="L215" s="3">
        <f t="shared" si="10"/>
        <v>0</v>
      </c>
      <c r="M215" s="156"/>
    </row>
    <row r="216" spans="1:13" hidden="1" outlineLevel="1" x14ac:dyDescent="0.2">
      <c r="A216" s="33"/>
      <c r="B216" s="269"/>
      <c r="C216" s="259"/>
      <c r="D216" s="64"/>
      <c r="E216" s="66"/>
      <c r="F216" s="67">
        <v>0</v>
      </c>
      <c r="G216" s="68">
        <v>0</v>
      </c>
      <c r="H216" s="3">
        <f t="shared" si="9"/>
        <v>0</v>
      </c>
      <c r="I216" s="139"/>
      <c r="J216" s="147">
        <v>0</v>
      </c>
      <c r="K216" s="147">
        <v>0</v>
      </c>
      <c r="L216" s="3">
        <f t="shared" si="10"/>
        <v>0</v>
      </c>
      <c r="M216" s="156"/>
    </row>
    <row r="217" spans="1:13" hidden="1" outlineLevel="1" x14ac:dyDescent="0.2">
      <c r="A217" s="33"/>
      <c r="B217" s="269"/>
      <c r="C217" s="259"/>
      <c r="D217" s="63"/>
      <c r="E217" s="66"/>
      <c r="F217" s="67">
        <v>0</v>
      </c>
      <c r="G217" s="68">
        <v>0</v>
      </c>
      <c r="H217" s="3">
        <f t="shared" si="9"/>
        <v>0</v>
      </c>
      <c r="I217" s="139"/>
      <c r="J217" s="147">
        <v>0</v>
      </c>
      <c r="K217" s="147">
        <v>0</v>
      </c>
      <c r="L217" s="3">
        <f t="shared" si="10"/>
        <v>0</v>
      </c>
      <c r="M217" s="156"/>
    </row>
    <row r="218" spans="1:13" hidden="1" outlineLevel="1" x14ac:dyDescent="0.2">
      <c r="A218" s="33"/>
      <c r="B218" s="269"/>
      <c r="C218" s="259"/>
      <c r="D218" s="63"/>
      <c r="E218" s="66"/>
      <c r="F218" s="67">
        <v>0</v>
      </c>
      <c r="G218" s="68">
        <v>0</v>
      </c>
      <c r="H218" s="3">
        <f t="shared" si="9"/>
        <v>0</v>
      </c>
      <c r="I218" s="139"/>
      <c r="J218" s="147">
        <v>0</v>
      </c>
      <c r="K218" s="147">
        <v>0</v>
      </c>
      <c r="L218" s="3">
        <f t="shared" si="10"/>
        <v>0</v>
      </c>
      <c r="M218" s="156"/>
    </row>
    <row r="219" spans="1:13" hidden="1" outlineLevel="1" x14ac:dyDescent="0.2">
      <c r="A219" s="33"/>
      <c r="B219" s="269"/>
      <c r="C219" s="259"/>
      <c r="D219" s="63"/>
      <c r="E219" s="66"/>
      <c r="F219" s="67">
        <v>0</v>
      </c>
      <c r="G219" s="68">
        <v>0</v>
      </c>
      <c r="H219" s="3">
        <f t="shared" si="9"/>
        <v>0</v>
      </c>
      <c r="I219" s="139"/>
      <c r="J219" s="147">
        <v>0</v>
      </c>
      <c r="K219" s="147">
        <v>0</v>
      </c>
      <c r="L219" s="3">
        <f t="shared" si="10"/>
        <v>0</v>
      </c>
      <c r="M219" s="156"/>
    </row>
    <row r="220" spans="1:13" ht="15" collapsed="1" thickBot="1" x14ac:dyDescent="0.25">
      <c r="A220" s="33"/>
      <c r="B220" s="272"/>
      <c r="C220" s="273"/>
      <c r="D220" s="64"/>
      <c r="E220" s="66"/>
      <c r="F220" s="67">
        <v>0</v>
      </c>
      <c r="G220" s="68">
        <v>0</v>
      </c>
      <c r="H220" s="3">
        <f t="shared" si="7"/>
        <v>0</v>
      </c>
      <c r="I220" s="139"/>
      <c r="J220" s="147">
        <v>0</v>
      </c>
      <c r="K220" s="147">
        <v>0</v>
      </c>
      <c r="L220" s="3">
        <f t="shared" si="10"/>
        <v>0</v>
      </c>
      <c r="M220" s="156"/>
    </row>
    <row r="221" spans="1:13" ht="15.75" thickBot="1" x14ac:dyDescent="0.3">
      <c r="A221" s="33"/>
      <c r="B221" s="274"/>
      <c r="C221" s="275"/>
      <c r="D221" s="90"/>
      <c r="E221" s="47"/>
      <c r="F221" s="8">
        <f>SUM(F170:F220)</f>
        <v>0</v>
      </c>
      <c r="G221" s="9">
        <f>SUM(G170:G220)</f>
        <v>0</v>
      </c>
      <c r="H221" s="10">
        <f>SUM(H170:H220)</f>
        <v>0</v>
      </c>
      <c r="I221" s="4"/>
      <c r="J221" s="9">
        <f>SUM(J170:J220)</f>
        <v>0</v>
      </c>
      <c r="K221" s="9">
        <f>SUM(K170:K220)</f>
        <v>0</v>
      </c>
      <c r="L221" s="9">
        <f>SUM(L170:L220)</f>
        <v>0</v>
      </c>
      <c r="M221" s="156"/>
    </row>
    <row r="222" spans="1:13" ht="15" thickBot="1" x14ac:dyDescent="0.25">
      <c r="A222" s="33"/>
      <c r="B222" s="140"/>
      <c r="C222" s="140"/>
      <c r="D222" s="140"/>
      <c r="E222" s="140"/>
      <c r="F222" s="155"/>
      <c r="G222" s="141"/>
      <c r="H222" s="141"/>
      <c r="I222" s="141"/>
      <c r="J222" s="141"/>
      <c r="K222" s="141"/>
      <c r="L222" s="141"/>
      <c r="M222" s="156"/>
    </row>
    <row r="223" spans="1:13" ht="17.25" customHeight="1" thickBot="1" x14ac:dyDescent="0.3">
      <c r="A223" s="33"/>
      <c r="B223" s="140"/>
      <c r="C223" s="140"/>
      <c r="D223" s="170" t="s">
        <v>160</v>
      </c>
      <c r="E223" s="173"/>
      <c r="F223" s="178">
        <f>F107+F164+F221</f>
        <v>0</v>
      </c>
      <c r="G223" s="171"/>
      <c r="H223" s="182"/>
      <c r="I223" s="141"/>
      <c r="J223" s="171"/>
      <c r="K223" s="171"/>
      <c r="L223" s="171"/>
      <c r="M223" s="156"/>
    </row>
    <row r="224" spans="1:13" ht="17.25" customHeight="1" thickBot="1" x14ac:dyDescent="0.3">
      <c r="A224" s="33"/>
      <c r="B224" s="140"/>
      <c r="C224" s="140"/>
      <c r="D224" s="171"/>
      <c r="E224" s="174"/>
      <c r="F224" s="175"/>
      <c r="G224" s="171"/>
      <c r="H224" s="171"/>
      <c r="I224" s="141"/>
      <c r="J224" s="171"/>
      <c r="K224" s="171"/>
      <c r="L224" s="171"/>
      <c r="M224" s="156"/>
    </row>
    <row r="225" spans="1:13" ht="17.25" customHeight="1" thickBot="1" x14ac:dyDescent="0.3">
      <c r="A225" s="33"/>
      <c r="B225" s="140"/>
      <c r="C225" s="140"/>
      <c r="D225" s="170" t="s">
        <v>161</v>
      </c>
      <c r="E225" s="173"/>
      <c r="F225" s="173"/>
      <c r="G225" s="179">
        <f>G107+G164+G221</f>
        <v>0</v>
      </c>
      <c r="H225" s="171"/>
      <c r="I225" s="141"/>
      <c r="J225" s="171"/>
      <c r="K225" s="171"/>
      <c r="L225" s="171"/>
      <c r="M225" s="156"/>
    </row>
    <row r="226" spans="1:13" ht="17.25" customHeight="1" thickBot="1" x14ac:dyDescent="0.3">
      <c r="A226" s="33"/>
      <c r="B226" s="140"/>
      <c r="C226" s="140"/>
      <c r="D226" s="174"/>
      <c r="E226" s="174"/>
      <c r="F226" s="174"/>
      <c r="G226" s="171"/>
      <c r="H226" s="171"/>
      <c r="I226" s="141"/>
      <c r="J226" s="171"/>
      <c r="K226" s="171"/>
      <c r="L226" s="171"/>
      <c r="M226" s="156"/>
    </row>
    <row r="227" spans="1:13" ht="17.25" customHeight="1" thickBot="1" x14ac:dyDescent="0.3">
      <c r="A227" s="33"/>
      <c r="B227" s="140"/>
      <c r="C227" s="140"/>
      <c r="D227" s="172" t="s">
        <v>164</v>
      </c>
      <c r="E227" s="176"/>
      <c r="F227" s="176"/>
      <c r="G227" s="177"/>
      <c r="H227" s="180">
        <f>H107+H164+H221</f>
        <v>0</v>
      </c>
      <c r="I227" s="141"/>
      <c r="J227" s="171"/>
      <c r="K227" s="171"/>
      <c r="L227" s="171"/>
      <c r="M227" s="156"/>
    </row>
    <row r="228" spans="1:13" ht="17.25" customHeight="1" thickBot="1" x14ac:dyDescent="0.3">
      <c r="A228" s="33"/>
      <c r="B228" s="140"/>
      <c r="C228" s="140"/>
      <c r="D228" s="174"/>
      <c r="E228" s="174"/>
      <c r="F228" s="174"/>
      <c r="G228" s="171"/>
      <c r="H228" s="171"/>
      <c r="I228" s="140"/>
      <c r="J228" s="171"/>
      <c r="K228" s="171"/>
      <c r="L228" s="171"/>
      <c r="M228" s="156"/>
    </row>
    <row r="229" spans="1:13" s="160" customFormat="1" ht="17.25" customHeight="1" thickBot="1" x14ac:dyDescent="0.3">
      <c r="A229" s="33"/>
      <c r="B229" s="140"/>
      <c r="C229" s="140"/>
      <c r="D229" s="155"/>
      <c r="E229" s="155"/>
      <c r="F229" s="155"/>
      <c r="H229" s="170" t="s">
        <v>162</v>
      </c>
      <c r="I229" s="181"/>
      <c r="J229" s="166">
        <f>+J221+J164+J107</f>
        <v>0</v>
      </c>
      <c r="K229" s="182"/>
      <c r="L229" s="182"/>
    </row>
    <row r="230" spans="1:13" s="160" customFormat="1" ht="17.25" customHeight="1" thickBot="1" x14ac:dyDescent="0.3">
      <c r="A230" s="33"/>
      <c r="B230" s="140"/>
      <c r="C230" s="140"/>
      <c r="D230" s="155"/>
      <c r="E230" s="155"/>
      <c r="F230" s="155"/>
      <c r="H230" s="171"/>
      <c r="I230" s="174"/>
      <c r="J230" s="182"/>
      <c r="K230" s="182"/>
      <c r="L230" s="182"/>
    </row>
    <row r="231" spans="1:13" s="160" customFormat="1" ht="17.25" customHeight="1" thickBot="1" x14ac:dyDescent="0.3">
      <c r="A231" s="33"/>
      <c r="B231" s="140"/>
      <c r="C231" s="140"/>
      <c r="D231" s="155"/>
      <c r="E231" s="155"/>
      <c r="F231" s="155"/>
      <c r="H231" s="170" t="s">
        <v>163</v>
      </c>
      <c r="I231" s="173"/>
      <c r="J231" s="167"/>
      <c r="K231" s="167">
        <f>+K221+K164+K107</f>
        <v>0</v>
      </c>
      <c r="L231" s="182"/>
    </row>
    <row r="232" spans="1:13" s="141" customFormat="1" ht="17.25" customHeight="1" thickBot="1" x14ac:dyDescent="0.3">
      <c r="A232" s="33"/>
      <c r="B232" s="140"/>
      <c r="C232" s="140"/>
      <c r="D232" s="140"/>
      <c r="E232" s="140"/>
      <c r="F232" s="155"/>
      <c r="H232" s="171"/>
      <c r="I232" s="174"/>
      <c r="J232" s="171"/>
      <c r="K232" s="171"/>
      <c r="L232" s="171"/>
    </row>
    <row r="233" spans="1:13" s="141" customFormat="1" ht="17.25" customHeight="1" thickBot="1" x14ac:dyDescent="0.3">
      <c r="A233" s="33"/>
      <c r="B233" s="140"/>
      <c r="C233" s="140"/>
      <c r="D233" s="140"/>
      <c r="E233" s="140"/>
      <c r="F233" s="155"/>
      <c r="H233" s="172" t="s">
        <v>167</v>
      </c>
      <c r="I233" s="172"/>
      <c r="J233" s="172"/>
      <c r="K233" s="177"/>
      <c r="L233" s="212">
        <f>+L221+L164+L107</f>
        <v>0</v>
      </c>
    </row>
    <row r="234" spans="1:13" ht="17.25" customHeight="1" x14ac:dyDescent="0.25">
      <c r="A234" s="33"/>
      <c r="B234" s="140"/>
      <c r="C234" s="140"/>
      <c r="D234" s="140"/>
      <c r="E234" s="140"/>
      <c r="F234" s="155"/>
      <c r="G234" s="141"/>
      <c r="H234" s="141"/>
      <c r="I234" s="140"/>
      <c r="J234" s="171"/>
      <c r="K234" s="171"/>
      <c r="L234" s="213">
        <f>+J229-K231</f>
        <v>0</v>
      </c>
      <c r="M234" s="156"/>
    </row>
    <row r="235" spans="1:13" ht="15" thickBot="1" x14ac:dyDescent="0.25">
      <c r="A235" s="33"/>
      <c r="B235" s="140"/>
      <c r="C235" s="140"/>
      <c r="D235" s="140"/>
      <c r="E235" s="140"/>
      <c r="F235" s="155"/>
      <c r="G235" s="141"/>
      <c r="H235" s="141"/>
      <c r="I235" s="140"/>
      <c r="J235" s="160"/>
      <c r="K235" s="160"/>
      <c r="L235" s="160"/>
      <c r="M235" s="156"/>
    </row>
    <row r="236" spans="1:13" ht="15" customHeight="1" x14ac:dyDescent="0.2">
      <c r="A236" s="33"/>
      <c r="B236" s="140"/>
      <c r="C236" s="276" t="s">
        <v>81</v>
      </c>
      <c r="D236" s="277"/>
      <c r="E236" s="277"/>
      <c r="F236" s="277"/>
      <c r="G236" s="277"/>
      <c r="H236" s="278"/>
      <c r="I236" s="140"/>
      <c r="J236" s="160"/>
      <c r="K236" s="160"/>
      <c r="L236" s="160"/>
      <c r="M236" s="156"/>
    </row>
    <row r="237" spans="1:13" ht="12.75" customHeight="1" x14ac:dyDescent="0.2">
      <c r="A237" s="33"/>
      <c r="B237" s="140"/>
      <c r="C237" s="279"/>
      <c r="D237" s="280"/>
      <c r="E237" s="280"/>
      <c r="F237" s="280"/>
      <c r="G237" s="280"/>
      <c r="H237" s="281"/>
      <c r="I237" s="140"/>
      <c r="J237" s="160"/>
      <c r="K237" s="160"/>
      <c r="L237" s="160"/>
      <c r="M237" s="156"/>
    </row>
    <row r="238" spans="1:13" ht="12.75" customHeight="1" x14ac:dyDescent="0.2">
      <c r="A238" s="33"/>
      <c r="B238" s="140"/>
      <c r="C238" s="279"/>
      <c r="D238" s="280"/>
      <c r="E238" s="280"/>
      <c r="F238" s="280"/>
      <c r="G238" s="280"/>
      <c r="H238" s="281"/>
      <c r="I238" s="140"/>
      <c r="J238" s="160"/>
      <c r="K238" s="160"/>
      <c r="L238" s="160"/>
      <c r="M238" s="156"/>
    </row>
    <row r="239" spans="1:13" ht="12.75" customHeight="1" x14ac:dyDescent="0.2">
      <c r="A239" s="33"/>
      <c r="B239" s="140"/>
      <c r="C239" s="279"/>
      <c r="D239" s="280"/>
      <c r="E239" s="280"/>
      <c r="F239" s="280"/>
      <c r="G239" s="280"/>
      <c r="H239" s="281"/>
      <c r="I239" s="140"/>
      <c r="J239" s="160"/>
      <c r="K239" s="160"/>
      <c r="L239" s="160"/>
      <c r="M239" s="156"/>
    </row>
    <row r="240" spans="1:13" ht="13.5" customHeight="1" thickBot="1" x14ac:dyDescent="0.25">
      <c r="A240" s="33"/>
      <c r="B240" s="140"/>
      <c r="C240" s="282"/>
      <c r="D240" s="283"/>
      <c r="E240" s="283"/>
      <c r="F240" s="283"/>
      <c r="G240" s="283"/>
      <c r="H240" s="284"/>
      <c r="I240" s="140"/>
      <c r="J240" s="160"/>
      <c r="K240" s="160"/>
      <c r="L240" s="160"/>
      <c r="M240" s="156"/>
    </row>
    <row r="241" spans="1:13" ht="15" thickBot="1" x14ac:dyDescent="0.25">
      <c r="A241" s="33"/>
      <c r="B241" s="140"/>
      <c r="C241" s="161"/>
      <c r="D241" s="161"/>
      <c r="E241" s="161"/>
      <c r="F241" s="160"/>
      <c r="G241" s="161"/>
      <c r="H241" s="161"/>
      <c r="I241" s="140"/>
      <c r="J241" s="160"/>
      <c r="K241" s="160"/>
      <c r="L241" s="160"/>
      <c r="M241" s="156"/>
    </row>
    <row r="242" spans="1:13" ht="15.75" thickBot="1" x14ac:dyDescent="0.3">
      <c r="A242" s="33"/>
      <c r="B242" s="140"/>
      <c r="C242" s="94" t="s">
        <v>115</v>
      </c>
      <c r="D242" s="95"/>
      <c r="E242" s="96"/>
      <c r="F242" s="97"/>
      <c r="G242" s="96"/>
      <c r="H242" s="98"/>
      <c r="I242" s="140"/>
      <c r="J242" s="160"/>
      <c r="K242" s="160"/>
      <c r="L242" s="160"/>
      <c r="M242" s="156"/>
    </row>
    <row r="243" spans="1:13" ht="15" x14ac:dyDescent="0.2">
      <c r="A243" s="33"/>
      <c r="B243" s="140"/>
      <c r="C243" s="99"/>
      <c r="D243" s="285"/>
      <c r="E243" s="286"/>
      <c r="F243" s="286"/>
      <c r="G243" s="287"/>
      <c r="H243" s="100"/>
      <c r="I243" s="140"/>
      <c r="J243" s="160"/>
      <c r="K243" s="160"/>
      <c r="L243" s="160"/>
      <c r="M243" s="156"/>
    </row>
    <row r="244" spans="1:13" ht="15" x14ac:dyDescent="0.2">
      <c r="A244" s="33"/>
      <c r="B244" s="140"/>
      <c r="C244" s="99"/>
      <c r="D244" s="288"/>
      <c r="E244" s="289"/>
      <c r="F244" s="289"/>
      <c r="G244" s="290"/>
      <c r="H244" s="100"/>
      <c r="I244" s="140"/>
      <c r="J244" s="160"/>
      <c r="K244" s="160"/>
      <c r="L244" s="160"/>
      <c r="M244" s="156"/>
    </row>
    <row r="245" spans="1:13" ht="15" thickBot="1" x14ac:dyDescent="0.25">
      <c r="A245" s="33"/>
      <c r="B245" s="140"/>
      <c r="C245" s="101"/>
      <c r="D245" s="291"/>
      <c r="E245" s="292"/>
      <c r="F245" s="292"/>
      <c r="G245" s="293"/>
      <c r="H245" s="100"/>
      <c r="I245" s="140"/>
      <c r="J245" s="160"/>
      <c r="K245" s="160"/>
      <c r="L245" s="160"/>
      <c r="M245" s="156"/>
    </row>
    <row r="246" spans="1:13" ht="15" x14ac:dyDescent="0.25">
      <c r="A246" s="33"/>
      <c r="B246" s="140"/>
      <c r="C246" s="102" t="s">
        <v>82</v>
      </c>
      <c r="D246" s="294"/>
      <c r="E246" s="294"/>
      <c r="F246" s="294"/>
      <c r="G246" s="294"/>
      <c r="H246" s="295"/>
      <c r="I246" s="140"/>
      <c r="J246" s="160"/>
      <c r="K246" s="160"/>
      <c r="L246" s="160"/>
      <c r="M246" s="156"/>
    </row>
    <row r="247" spans="1:13" ht="15" x14ac:dyDescent="0.25">
      <c r="A247" s="33"/>
      <c r="B247" s="140"/>
      <c r="C247" s="102" t="s">
        <v>83</v>
      </c>
      <c r="D247" s="268"/>
      <c r="E247" s="268"/>
      <c r="F247" s="268"/>
      <c r="G247" s="268"/>
      <c r="H247" s="103"/>
      <c r="I247" s="140"/>
      <c r="J247" s="160"/>
      <c r="K247" s="160"/>
      <c r="L247" s="160"/>
      <c r="M247" s="156"/>
    </row>
    <row r="248" spans="1:13" ht="15" x14ac:dyDescent="0.25">
      <c r="A248" s="33"/>
      <c r="B248" s="140"/>
      <c r="C248" s="102" t="s">
        <v>84</v>
      </c>
      <c r="D248" s="268"/>
      <c r="E248" s="268"/>
      <c r="F248" s="268"/>
      <c r="G248" s="268"/>
      <c r="H248" s="103"/>
      <c r="I248" s="140"/>
      <c r="J248" s="160"/>
      <c r="K248" s="160"/>
      <c r="L248" s="160"/>
      <c r="M248" s="156"/>
    </row>
    <row r="249" spans="1:13" ht="15" x14ac:dyDescent="0.25">
      <c r="A249" s="33"/>
      <c r="B249" s="140"/>
      <c r="C249" s="102" t="s">
        <v>1</v>
      </c>
      <c r="D249" s="296"/>
      <c r="E249" s="296"/>
      <c r="F249" s="296"/>
      <c r="G249" s="296"/>
      <c r="H249" s="103"/>
      <c r="I249" s="140"/>
      <c r="J249" s="160"/>
      <c r="K249" s="160"/>
      <c r="L249" s="160"/>
      <c r="M249" s="156"/>
    </row>
    <row r="250" spans="1:13" ht="15" x14ac:dyDescent="0.25">
      <c r="A250" s="33"/>
      <c r="B250" s="140"/>
      <c r="C250" s="102" t="s">
        <v>85</v>
      </c>
      <c r="D250" s="268"/>
      <c r="E250" s="268"/>
      <c r="F250" s="268"/>
      <c r="G250" s="268"/>
      <c r="H250" s="103"/>
      <c r="I250" s="140"/>
      <c r="J250" s="160"/>
      <c r="K250" s="160"/>
      <c r="L250" s="160"/>
      <c r="M250" s="156"/>
    </row>
    <row r="251" spans="1:13" ht="5.25" customHeight="1" thickBot="1" x14ac:dyDescent="0.3">
      <c r="A251" s="33"/>
      <c r="B251" s="140"/>
      <c r="C251" s="104"/>
      <c r="D251" s="105"/>
      <c r="E251" s="105"/>
      <c r="F251" s="105"/>
      <c r="G251" s="105"/>
      <c r="H251" s="106"/>
      <c r="I251" s="140"/>
      <c r="J251" s="160"/>
      <c r="K251" s="160"/>
      <c r="L251" s="160"/>
      <c r="M251" s="156"/>
    </row>
    <row r="252" spans="1:13" ht="15" thickBot="1" x14ac:dyDescent="0.25">
      <c r="A252" s="48"/>
      <c r="B252" s="49"/>
      <c r="C252" s="49"/>
      <c r="D252" s="49"/>
      <c r="E252" s="49"/>
      <c r="F252" s="50"/>
      <c r="G252" s="107"/>
      <c r="H252" s="107"/>
      <c r="I252" s="49"/>
      <c r="J252" s="107"/>
      <c r="K252" s="107"/>
      <c r="L252" s="107"/>
      <c r="M252" s="162"/>
    </row>
    <row r="253" spans="1:13" ht="14.25" hidden="1" customHeight="1" x14ac:dyDescent="0.2"/>
    <row r="254" spans="1:13" ht="14.25" hidden="1" customHeight="1" x14ac:dyDescent="0.2"/>
    <row r="255" spans="1:13" ht="14.25" hidden="1" customHeight="1" x14ac:dyDescent="0.2"/>
  </sheetData>
  <sheetProtection algorithmName="SHA-512" hashValue="zlfV855Omsx+bYMgYEgg0C2hJkWTV5mKilLodj6cFYidBLwbte2UwtM/bRbzEmId6xIhv+LCFwB/F9NUZxyHsg==" saltValue="BrqsmvMrlivb4qA4/RkR2Q==" spinCount="100000" sheet="1" formatRows="0"/>
  <mergeCells count="178">
    <mergeCell ref="B218:C218"/>
    <mergeCell ref="B219:C219"/>
    <mergeCell ref="B213:C213"/>
    <mergeCell ref="B214:C214"/>
    <mergeCell ref="B215:C215"/>
    <mergeCell ref="B216:C216"/>
    <mergeCell ref="B217:C217"/>
    <mergeCell ref="B210:C210"/>
    <mergeCell ref="B211:C211"/>
    <mergeCell ref="B212:C212"/>
    <mergeCell ref="B208:C208"/>
    <mergeCell ref="B209:C209"/>
    <mergeCell ref="B161:C161"/>
    <mergeCell ref="B162:C162"/>
    <mergeCell ref="B189:C189"/>
    <mergeCell ref="B176:C176"/>
    <mergeCell ref="B163:C163"/>
    <mergeCell ref="B168:D168"/>
    <mergeCell ref="B169:C169"/>
    <mergeCell ref="B170:C170"/>
    <mergeCell ref="B171:C171"/>
    <mergeCell ref="B172:C172"/>
    <mergeCell ref="B173:C173"/>
    <mergeCell ref="B174:C174"/>
    <mergeCell ref="B175:C175"/>
    <mergeCell ref="B167:C167"/>
    <mergeCell ref="B156:C156"/>
    <mergeCell ref="B157:C157"/>
    <mergeCell ref="B158:C158"/>
    <mergeCell ref="B159:C159"/>
    <mergeCell ref="B160:C160"/>
    <mergeCell ref="B105:C105"/>
    <mergeCell ref="B100:C100"/>
    <mergeCell ref="B101:C101"/>
    <mergeCell ref="B102:C102"/>
    <mergeCell ref="B103:C103"/>
    <mergeCell ref="B104:C104"/>
    <mergeCell ref="B126:C126"/>
    <mergeCell ref="B127:C127"/>
    <mergeCell ref="B128:C128"/>
    <mergeCell ref="B154:C154"/>
    <mergeCell ref="B155:C155"/>
    <mergeCell ref="B125:C125"/>
    <mergeCell ref="B114:C114"/>
    <mergeCell ref="B115:C115"/>
    <mergeCell ref="B116:C116"/>
    <mergeCell ref="B117:C117"/>
    <mergeCell ref="B118:C118"/>
    <mergeCell ref="B119:C119"/>
    <mergeCell ref="B120:C120"/>
    <mergeCell ref="B95:C95"/>
    <mergeCell ref="B96:C96"/>
    <mergeCell ref="B97:C97"/>
    <mergeCell ref="B98:C98"/>
    <mergeCell ref="B99:C99"/>
    <mergeCell ref="B90:C90"/>
    <mergeCell ref="B91:C91"/>
    <mergeCell ref="B92:C92"/>
    <mergeCell ref="B93:C93"/>
    <mergeCell ref="B94:C94"/>
    <mergeCell ref="B85:C85"/>
    <mergeCell ref="B86:C86"/>
    <mergeCell ref="B87:C87"/>
    <mergeCell ref="B88:C88"/>
    <mergeCell ref="B89:C89"/>
    <mergeCell ref="B80:C80"/>
    <mergeCell ref="B81:C81"/>
    <mergeCell ref="B82:C82"/>
    <mergeCell ref="B83:C83"/>
    <mergeCell ref="B84:C84"/>
    <mergeCell ref="B76:C76"/>
    <mergeCell ref="B77:C77"/>
    <mergeCell ref="B78:C78"/>
    <mergeCell ref="B79:C79"/>
    <mergeCell ref="B70:C70"/>
    <mergeCell ref="B71:C71"/>
    <mergeCell ref="B72:C72"/>
    <mergeCell ref="B73:C73"/>
    <mergeCell ref="B74:C74"/>
    <mergeCell ref="B67:C67"/>
    <mergeCell ref="B68:C68"/>
    <mergeCell ref="B69:C69"/>
    <mergeCell ref="B60:C60"/>
    <mergeCell ref="B61:C61"/>
    <mergeCell ref="B62:C62"/>
    <mergeCell ref="B63:C63"/>
    <mergeCell ref="B64:C64"/>
    <mergeCell ref="B75:C75"/>
    <mergeCell ref="B58:C58"/>
    <mergeCell ref="B59:C59"/>
    <mergeCell ref="B50:C50"/>
    <mergeCell ref="B51:C51"/>
    <mergeCell ref="B52:C52"/>
    <mergeCell ref="B53:C53"/>
    <mergeCell ref="B54:C54"/>
    <mergeCell ref="B65:C65"/>
    <mergeCell ref="B66:C66"/>
    <mergeCell ref="B49:C49"/>
    <mergeCell ref="B40:C40"/>
    <mergeCell ref="B41:C41"/>
    <mergeCell ref="B42:C42"/>
    <mergeCell ref="B43:C43"/>
    <mergeCell ref="B44:C44"/>
    <mergeCell ref="B55:C55"/>
    <mergeCell ref="B56:C56"/>
    <mergeCell ref="B57:C57"/>
    <mergeCell ref="D250:G250"/>
    <mergeCell ref="B188:C188"/>
    <mergeCell ref="B177:C177"/>
    <mergeCell ref="B178:C178"/>
    <mergeCell ref="B179:C179"/>
    <mergeCell ref="B180:C180"/>
    <mergeCell ref="B181:C181"/>
    <mergeCell ref="B182:C182"/>
    <mergeCell ref="B183:C183"/>
    <mergeCell ref="B184:C184"/>
    <mergeCell ref="B185:C185"/>
    <mergeCell ref="B186:C186"/>
    <mergeCell ref="B187:C187"/>
    <mergeCell ref="B220:C220"/>
    <mergeCell ref="B221:C221"/>
    <mergeCell ref="C236:H236"/>
    <mergeCell ref="C237:H240"/>
    <mergeCell ref="D243:G245"/>
    <mergeCell ref="D246:H246"/>
    <mergeCell ref="D247:G247"/>
    <mergeCell ref="D248:G248"/>
    <mergeCell ref="D249:G249"/>
    <mergeCell ref="B206:C206"/>
    <mergeCell ref="B207:C207"/>
    <mergeCell ref="B121:C121"/>
    <mergeCell ref="B122:C122"/>
    <mergeCell ref="B123:C123"/>
    <mergeCell ref="B124:C124"/>
    <mergeCell ref="B113:C113"/>
    <mergeCell ref="B29:C29"/>
    <mergeCell ref="B30:C30"/>
    <mergeCell ref="B31:C31"/>
    <mergeCell ref="B32:C32"/>
    <mergeCell ref="B33:C33"/>
    <mergeCell ref="B34:C34"/>
    <mergeCell ref="B35:C35"/>
    <mergeCell ref="B106:C106"/>
    <mergeCell ref="B111:D111"/>
    <mergeCell ref="B112:C112"/>
    <mergeCell ref="B110:C110"/>
    <mergeCell ref="B36:C36"/>
    <mergeCell ref="B37:C37"/>
    <mergeCell ref="B38:C38"/>
    <mergeCell ref="B39:C39"/>
    <mergeCell ref="B45:C45"/>
    <mergeCell ref="B46:C46"/>
    <mergeCell ref="B47:C47"/>
    <mergeCell ref="B48:C48"/>
    <mergeCell ref="B28:C28"/>
    <mergeCell ref="B17:C17"/>
    <mergeCell ref="B18:C18"/>
    <mergeCell ref="B19:C19"/>
    <mergeCell ref="B20:C20"/>
    <mergeCell ref="B21:C21"/>
    <mergeCell ref="B22:C22"/>
    <mergeCell ref="B23:C23"/>
    <mergeCell ref="B24:C24"/>
    <mergeCell ref="B25:C25"/>
    <mergeCell ref="B26:C26"/>
    <mergeCell ref="B27:C27"/>
    <mergeCell ref="B16:C16"/>
    <mergeCell ref="B4:E4"/>
    <mergeCell ref="B5:D5"/>
    <mergeCell ref="B7:C7"/>
    <mergeCell ref="B8:C8"/>
    <mergeCell ref="B9:C9"/>
    <mergeCell ref="B10:C10"/>
    <mergeCell ref="B11:C11"/>
    <mergeCell ref="B12:C12"/>
    <mergeCell ref="B13:C13"/>
    <mergeCell ref="B14:C14"/>
    <mergeCell ref="B15:C15"/>
  </mergeCells>
  <phoneticPr fontId="29" type="noConversion"/>
  <dataValidations disablePrompts="1" count="1">
    <dataValidation type="list" allowBlank="1" showInputMessage="1" showErrorMessage="1" sqref="D170:D220" xr:uid="{7AC23761-5E9C-47D3-A520-324C41E29577}">
      <formula1>Costs</formula1>
    </dataValidation>
  </dataValidations>
  <pageMargins left="0.70866141732283472" right="0.70866141732283472" top="0.74803149606299213" bottom="0.74803149606299213" header="0.31496062992125984" footer="0.31496062992125984"/>
  <pageSetup paperSize="9" scale="44" fitToHeight="0" orientation="landscape" verticalDpi="1200" r:id="rId1"/>
  <rowBreaks count="3" manualBreakCount="3">
    <brk id="108" max="12" man="1"/>
    <brk id="165" max="12" man="1"/>
    <brk id="221" max="12"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2C204EC2-47FC-4FC1-9877-CF9980A0D455}">
          <x14:formula1>
            <xm:f>Deelnemerslijst!$B$5:$B$20</xm:f>
          </x14:formula1>
          <xm:sqref>E113:E163 E170:E220</xm:sqref>
        </x14:dataValidation>
        <x14:dataValidation type="list" allowBlank="1" showInputMessage="1" showErrorMessage="1" xr:uid="{00AD94E7-9ED9-46CD-9E9A-35C8260EB2E8}">
          <x14:formula1>
            <xm:f>hulpsheets!$F$1:$F$2</xm:f>
          </x14:formula1>
          <xm:sqref>I7:I106 I113:I163 I170:I220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O111"/>
  <sheetViews>
    <sheetView topLeftCell="A12" workbookViewId="0">
      <selection activeCell="C19" sqref="C19"/>
    </sheetView>
  </sheetViews>
  <sheetFormatPr defaultRowHeight="12.75" x14ac:dyDescent="0.2"/>
  <cols>
    <col min="1" max="1" width="16.42578125" bestFit="1" customWidth="1"/>
    <col min="2" max="2" width="12.85546875" bestFit="1" customWidth="1"/>
    <col min="3" max="3" width="16.5703125" bestFit="1" customWidth="1"/>
    <col min="4" max="4" width="17.85546875" bestFit="1" customWidth="1"/>
    <col min="5" max="5" width="14.28515625" bestFit="1" customWidth="1"/>
    <col min="6" max="6" width="11.28515625" bestFit="1" customWidth="1"/>
    <col min="8" max="8" width="31.85546875" bestFit="1" customWidth="1"/>
    <col min="9" max="9" width="15.42578125" bestFit="1" customWidth="1"/>
    <col min="10" max="10" width="13.5703125" customWidth="1"/>
    <col min="11" max="11" width="11.28515625" bestFit="1" customWidth="1"/>
    <col min="13" max="14" width="11.28515625" bestFit="1" customWidth="1"/>
  </cols>
  <sheetData>
    <row r="1" spans="1:15" ht="15" x14ac:dyDescent="0.25">
      <c r="A1" t="s">
        <v>2</v>
      </c>
      <c r="C1" t="s">
        <v>4</v>
      </c>
      <c r="D1" t="s">
        <v>4</v>
      </c>
      <c r="E1" s="301" t="s">
        <v>6</v>
      </c>
      <c r="F1" t="s">
        <v>127</v>
      </c>
      <c r="H1" s="121" t="s">
        <v>51</v>
      </c>
      <c r="J1" s="11" t="s">
        <v>36</v>
      </c>
    </row>
    <row r="2" spans="1:15" x14ac:dyDescent="0.2">
      <c r="A2" t="s">
        <v>3</v>
      </c>
      <c r="C2" t="s">
        <v>7</v>
      </c>
      <c r="D2" t="s">
        <v>8</v>
      </c>
      <c r="E2" s="301"/>
      <c r="F2" t="s">
        <v>128</v>
      </c>
      <c r="H2" s="121" t="s">
        <v>50</v>
      </c>
      <c r="J2" t="s">
        <v>37</v>
      </c>
    </row>
    <row r="3" spans="1:15" ht="15" x14ac:dyDescent="0.25">
      <c r="A3" t="s">
        <v>35</v>
      </c>
      <c r="C3" t="s">
        <v>5</v>
      </c>
      <c r="D3" t="s">
        <v>13</v>
      </c>
      <c r="H3" s="121" t="s">
        <v>49</v>
      </c>
      <c r="J3" s="11" t="s">
        <v>11</v>
      </c>
    </row>
    <row r="4" spans="1:15" ht="15" x14ac:dyDescent="0.25">
      <c r="C4" t="s">
        <v>13</v>
      </c>
      <c r="D4" t="s">
        <v>14</v>
      </c>
      <c r="H4" s="121" t="s">
        <v>48</v>
      </c>
      <c r="J4" s="11" t="s">
        <v>52</v>
      </c>
    </row>
    <row r="5" spans="1:15" ht="15" x14ac:dyDescent="0.25">
      <c r="C5" t="s">
        <v>14</v>
      </c>
      <c r="D5" t="s">
        <v>15</v>
      </c>
      <c r="H5" s="121" t="s">
        <v>47</v>
      </c>
      <c r="J5" s="11" t="s">
        <v>38</v>
      </c>
    </row>
    <row r="6" spans="1:15" ht="15" x14ac:dyDescent="0.25">
      <c r="C6" t="s">
        <v>15</v>
      </c>
      <c r="H6" s="121" t="s">
        <v>46</v>
      </c>
      <c r="J6" s="11" t="s">
        <v>12</v>
      </c>
    </row>
    <row r="7" spans="1:15" ht="15" x14ac:dyDescent="0.25">
      <c r="H7" s="121" t="s">
        <v>45</v>
      </c>
      <c r="J7" s="11" t="s">
        <v>53</v>
      </c>
    </row>
    <row r="8" spans="1:15" ht="15" x14ac:dyDescent="0.25">
      <c r="H8" s="121" t="s">
        <v>44</v>
      </c>
      <c r="J8" s="11" t="s">
        <v>39</v>
      </c>
    </row>
    <row r="9" spans="1:15" ht="15" x14ac:dyDescent="0.25">
      <c r="H9" s="121" t="s">
        <v>43</v>
      </c>
      <c r="J9" s="11" t="s">
        <v>40</v>
      </c>
    </row>
    <row r="10" spans="1:15" x14ac:dyDescent="0.2">
      <c r="H10" s="121" t="s">
        <v>42</v>
      </c>
    </row>
    <row r="11" spans="1:15" x14ac:dyDescent="0.2">
      <c r="H11" s="121" t="s">
        <v>41</v>
      </c>
    </row>
    <row r="12" spans="1:15" x14ac:dyDescent="0.2">
      <c r="H12" s="122"/>
    </row>
    <row r="14" spans="1:15" x14ac:dyDescent="0.2">
      <c r="A14" t="s">
        <v>3</v>
      </c>
      <c r="B14" s="52" t="s">
        <v>158</v>
      </c>
      <c r="H14" t="s">
        <v>2</v>
      </c>
      <c r="I14" s="52" t="s">
        <v>157</v>
      </c>
    </row>
    <row r="15" spans="1:15" x14ac:dyDescent="0.2">
      <c r="A15" t="s">
        <v>9</v>
      </c>
      <c r="B15" t="s">
        <v>4</v>
      </c>
      <c r="C15" t="s">
        <v>8</v>
      </c>
      <c r="D15" t="s">
        <v>13</v>
      </c>
      <c r="E15" t="s">
        <v>14</v>
      </c>
      <c r="F15" t="s">
        <v>15</v>
      </c>
      <c r="H15" t="s">
        <v>9</v>
      </c>
      <c r="I15" t="s">
        <v>4</v>
      </c>
      <c r="J15" t="s">
        <v>7</v>
      </c>
      <c r="K15" t="s">
        <v>5</v>
      </c>
      <c r="L15" t="s">
        <v>13</v>
      </c>
      <c r="M15" t="s">
        <v>14</v>
      </c>
      <c r="N15" t="s">
        <v>15</v>
      </c>
    </row>
    <row r="16" spans="1:15" ht="15" x14ac:dyDescent="0.25">
      <c r="A16">
        <v>1</v>
      </c>
      <c r="B16" s="120">
        <v>4611</v>
      </c>
      <c r="C16" s="120">
        <v>7213</v>
      </c>
      <c r="D16" s="120">
        <v>5373</v>
      </c>
      <c r="E16" s="120">
        <v>6456</v>
      </c>
      <c r="F16" s="120">
        <v>7726</v>
      </c>
      <c r="H16" s="11">
        <v>1</v>
      </c>
      <c r="I16" s="128">
        <v>4811</v>
      </c>
      <c r="J16" s="128">
        <v>7988</v>
      </c>
      <c r="K16" s="128">
        <v>6676</v>
      </c>
      <c r="L16" s="129">
        <v>5570</v>
      </c>
      <c r="M16" s="128">
        <v>6676</v>
      </c>
      <c r="N16" s="128">
        <v>7988</v>
      </c>
      <c r="O16" s="12"/>
    </row>
    <row r="17" spans="1:15" ht="15" x14ac:dyDescent="0.25">
      <c r="A17">
        <v>2</v>
      </c>
      <c r="B17" s="120">
        <v>9222</v>
      </c>
      <c r="C17" s="120">
        <v>14426</v>
      </c>
      <c r="D17" s="120">
        <v>10745</v>
      </c>
      <c r="E17" s="120">
        <v>12912</v>
      </c>
      <c r="F17" s="120">
        <v>15452</v>
      </c>
      <c r="G17" s="12"/>
      <c r="H17" s="11">
        <v>2</v>
      </c>
      <c r="I17" s="130">
        <v>9621</v>
      </c>
      <c r="J17" s="130">
        <v>15977</v>
      </c>
      <c r="K17" s="131">
        <v>13352</v>
      </c>
      <c r="L17" s="132">
        <v>11139</v>
      </c>
      <c r="M17" s="131">
        <v>13352</v>
      </c>
      <c r="N17" s="130">
        <v>15977</v>
      </c>
      <c r="O17" s="12"/>
    </row>
    <row r="18" spans="1:15" ht="15" x14ac:dyDescent="0.25">
      <c r="A18">
        <v>3</v>
      </c>
      <c r="B18" s="120">
        <v>13833</v>
      </c>
      <c r="C18" s="120">
        <v>21639</v>
      </c>
      <c r="D18" s="120">
        <v>16118</v>
      </c>
      <c r="E18" s="120">
        <v>19368</v>
      </c>
      <c r="F18" s="120">
        <v>23178</v>
      </c>
      <c r="G18" s="12"/>
      <c r="H18" s="11">
        <v>3</v>
      </c>
      <c r="I18" s="130">
        <v>14432</v>
      </c>
      <c r="J18" s="130">
        <v>23965</v>
      </c>
      <c r="K18" s="131">
        <v>20028</v>
      </c>
      <c r="L18" s="132">
        <v>16709</v>
      </c>
      <c r="M18" s="131">
        <v>20028</v>
      </c>
      <c r="N18" s="130">
        <v>23965</v>
      </c>
      <c r="O18" s="12"/>
    </row>
    <row r="19" spans="1:15" ht="15" x14ac:dyDescent="0.25">
      <c r="A19">
        <v>4</v>
      </c>
      <c r="B19" s="120">
        <v>18444</v>
      </c>
      <c r="C19" s="120">
        <v>38852</v>
      </c>
      <c r="D19" s="120">
        <v>21491</v>
      </c>
      <c r="E19" s="120">
        <v>25824</v>
      </c>
      <c r="F19" s="120">
        <v>30904</v>
      </c>
      <c r="G19" s="12"/>
      <c r="H19" s="11">
        <v>4</v>
      </c>
      <c r="I19" s="130">
        <v>19242</v>
      </c>
      <c r="J19" s="130">
        <v>31953</v>
      </c>
      <c r="K19" s="131">
        <v>26704</v>
      </c>
      <c r="L19" s="132">
        <v>22278</v>
      </c>
      <c r="M19" s="131">
        <v>26704</v>
      </c>
      <c r="N19" s="130">
        <v>31953</v>
      </c>
      <c r="O19" s="12"/>
    </row>
    <row r="20" spans="1:15" ht="15" x14ac:dyDescent="0.25">
      <c r="A20">
        <v>5</v>
      </c>
      <c r="B20" s="120">
        <v>23055</v>
      </c>
      <c r="C20" s="120">
        <v>36065</v>
      </c>
      <c r="D20" s="120">
        <v>26863</v>
      </c>
      <c r="E20" s="120">
        <v>32280</v>
      </c>
      <c r="F20" s="120">
        <v>38630</v>
      </c>
      <c r="G20" s="12"/>
      <c r="H20" s="11">
        <v>5</v>
      </c>
      <c r="I20" s="130">
        <v>24053</v>
      </c>
      <c r="J20" s="130">
        <v>39942</v>
      </c>
      <c r="K20" s="131">
        <v>33380</v>
      </c>
      <c r="L20" s="132">
        <v>27848</v>
      </c>
      <c r="M20" s="131">
        <v>33380</v>
      </c>
      <c r="N20" s="130">
        <v>39942</v>
      </c>
      <c r="O20" s="12"/>
    </row>
    <row r="21" spans="1:15" ht="15" x14ac:dyDescent="0.25">
      <c r="A21">
        <v>6</v>
      </c>
      <c r="B21" s="120">
        <v>27666</v>
      </c>
      <c r="C21" s="120">
        <v>43278</v>
      </c>
      <c r="D21" s="120">
        <v>32236</v>
      </c>
      <c r="E21" s="120">
        <v>38737</v>
      </c>
      <c r="F21" s="120">
        <v>46356</v>
      </c>
      <c r="G21" s="12"/>
      <c r="H21" s="11">
        <v>6</v>
      </c>
      <c r="I21" s="130">
        <v>28863</v>
      </c>
      <c r="J21" s="130">
        <v>47930</v>
      </c>
      <c r="K21" s="131">
        <v>40057</v>
      </c>
      <c r="L21" s="132">
        <v>33417</v>
      </c>
      <c r="M21" s="131">
        <v>40057</v>
      </c>
      <c r="N21" s="130">
        <v>47930</v>
      </c>
      <c r="O21" s="12"/>
    </row>
    <row r="22" spans="1:15" ht="15" x14ac:dyDescent="0.25">
      <c r="A22">
        <v>7</v>
      </c>
      <c r="B22" s="120">
        <v>32277</v>
      </c>
      <c r="C22" s="120">
        <v>50490</v>
      </c>
      <c r="D22" s="120">
        <v>37609</v>
      </c>
      <c r="E22" s="120">
        <v>45193</v>
      </c>
      <c r="F22" s="120">
        <v>54082</v>
      </c>
      <c r="G22" s="12"/>
      <c r="H22" s="11">
        <v>7</v>
      </c>
      <c r="I22" s="130">
        <v>33674</v>
      </c>
      <c r="J22" s="130">
        <v>55918</v>
      </c>
      <c r="K22" s="131">
        <v>46733</v>
      </c>
      <c r="L22" s="132">
        <v>38987</v>
      </c>
      <c r="M22" s="131">
        <v>46733</v>
      </c>
      <c r="N22" s="130">
        <v>55918</v>
      </c>
      <c r="O22" s="12"/>
    </row>
    <row r="23" spans="1:15" ht="15" x14ac:dyDescent="0.25">
      <c r="A23">
        <v>8</v>
      </c>
      <c r="B23" s="120">
        <v>36888</v>
      </c>
      <c r="C23" s="120">
        <v>57703</v>
      </c>
      <c r="D23" s="120">
        <v>42981</v>
      </c>
      <c r="E23" s="120">
        <v>51649</v>
      </c>
      <c r="F23" s="120">
        <v>61808</v>
      </c>
      <c r="G23" s="12"/>
      <c r="H23" s="11">
        <v>8</v>
      </c>
      <c r="I23" s="130">
        <v>38484</v>
      </c>
      <c r="J23" s="130">
        <v>63907</v>
      </c>
      <c r="K23" s="131">
        <v>53409</v>
      </c>
      <c r="L23" s="132">
        <v>44556</v>
      </c>
      <c r="M23" s="131">
        <v>53409</v>
      </c>
      <c r="N23" s="130">
        <v>63907</v>
      </c>
      <c r="O23" s="12"/>
    </row>
    <row r="24" spans="1:15" ht="15" x14ac:dyDescent="0.25">
      <c r="A24">
        <v>9</v>
      </c>
      <c r="B24" s="120">
        <v>41499</v>
      </c>
      <c r="C24" s="120">
        <v>64916</v>
      </c>
      <c r="D24" s="120">
        <v>48354</v>
      </c>
      <c r="E24" s="120">
        <v>58105</v>
      </c>
      <c r="F24" s="120">
        <v>69534</v>
      </c>
      <c r="G24" s="12"/>
      <c r="H24" s="11">
        <v>9</v>
      </c>
      <c r="I24" s="130">
        <v>43295</v>
      </c>
      <c r="J24" s="130">
        <v>71895</v>
      </c>
      <c r="K24" s="131">
        <v>60085</v>
      </c>
      <c r="L24" s="132">
        <v>50126</v>
      </c>
      <c r="M24" s="131">
        <v>60085</v>
      </c>
      <c r="N24" s="130">
        <v>71895</v>
      </c>
      <c r="O24" s="12"/>
    </row>
    <row r="25" spans="1:15" ht="15" x14ac:dyDescent="0.25">
      <c r="A25">
        <v>10</v>
      </c>
      <c r="B25" s="120">
        <v>46110</v>
      </c>
      <c r="C25" s="120">
        <v>72129</v>
      </c>
      <c r="D25" s="120">
        <v>53727</v>
      </c>
      <c r="E25" s="120">
        <v>64561</v>
      </c>
      <c r="F25" s="120">
        <v>77260</v>
      </c>
      <c r="G25" s="12"/>
      <c r="H25" s="11">
        <v>10</v>
      </c>
      <c r="I25" s="130">
        <v>48105</v>
      </c>
      <c r="J25" s="130">
        <v>79883</v>
      </c>
      <c r="K25" s="131">
        <v>66761</v>
      </c>
      <c r="L25" s="132">
        <v>55695</v>
      </c>
      <c r="M25" s="131">
        <v>66761</v>
      </c>
      <c r="N25" s="130">
        <v>79883</v>
      </c>
      <c r="O25" s="12"/>
    </row>
    <row r="26" spans="1:15" ht="15" x14ac:dyDescent="0.25">
      <c r="A26">
        <v>11</v>
      </c>
      <c r="B26" s="120">
        <v>50721</v>
      </c>
      <c r="C26" s="120">
        <v>79342</v>
      </c>
      <c r="D26" s="120">
        <v>59099</v>
      </c>
      <c r="E26" s="120">
        <v>71017</v>
      </c>
      <c r="F26" s="120">
        <v>84986</v>
      </c>
      <c r="G26" s="12"/>
      <c r="H26" s="11">
        <v>11</v>
      </c>
      <c r="I26" s="130">
        <v>52916</v>
      </c>
      <c r="J26" s="130">
        <v>87872</v>
      </c>
      <c r="K26" s="131">
        <v>73437</v>
      </c>
      <c r="L26" s="132">
        <v>61265</v>
      </c>
      <c r="M26" s="131">
        <v>73437</v>
      </c>
      <c r="N26" s="130">
        <v>87872</v>
      </c>
      <c r="O26" s="12"/>
    </row>
    <row r="27" spans="1:15" ht="15" x14ac:dyDescent="0.25">
      <c r="A27">
        <v>12</v>
      </c>
      <c r="B27" s="120">
        <v>59943</v>
      </c>
      <c r="C27" s="120">
        <v>93768</v>
      </c>
      <c r="D27" s="120">
        <v>69845</v>
      </c>
      <c r="E27" s="120">
        <v>83929</v>
      </c>
      <c r="F27" s="120">
        <v>100438</v>
      </c>
      <c r="G27" s="12"/>
      <c r="H27" s="11">
        <v>12</v>
      </c>
      <c r="I27" s="133">
        <v>62537</v>
      </c>
      <c r="J27" s="133">
        <v>103848</v>
      </c>
      <c r="K27" s="133">
        <v>86789</v>
      </c>
      <c r="L27" s="134">
        <v>72403</v>
      </c>
      <c r="M27" s="133">
        <v>86789</v>
      </c>
      <c r="N27" s="133">
        <v>103848</v>
      </c>
      <c r="O27" s="12"/>
    </row>
    <row r="28" spans="1:15" ht="15" x14ac:dyDescent="0.25">
      <c r="A28">
        <v>13</v>
      </c>
      <c r="B28" s="120">
        <v>66117</v>
      </c>
      <c r="C28" s="120">
        <v>101972</v>
      </c>
      <c r="D28" s="120">
        <v>75956</v>
      </c>
      <c r="E28" s="120">
        <v>91272</v>
      </c>
      <c r="F28" s="120">
        <v>109225</v>
      </c>
      <c r="G28" s="12"/>
      <c r="H28" s="11">
        <v>13</v>
      </c>
      <c r="I28" s="131">
        <v>68879</v>
      </c>
      <c r="J28" s="131">
        <v>112854</v>
      </c>
      <c r="K28" s="131">
        <v>94316</v>
      </c>
      <c r="L28" s="131">
        <v>78682</v>
      </c>
      <c r="M28" s="131">
        <v>94316</v>
      </c>
      <c r="N28" s="131">
        <v>112854</v>
      </c>
      <c r="O28" s="12"/>
    </row>
    <row r="29" spans="1:15" ht="15" x14ac:dyDescent="0.25">
      <c r="A29">
        <v>14</v>
      </c>
      <c r="B29" s="120">
        <v>72291</v>
      </c>
      <c r="C29" s="120">
        <v>110175</v>
      </c>
      <c r="D29" s="120">
        <v>82066</v>
      </c>
      <c r="E29" s="120">
        <v>98615</v>
      </c>
      <c r="F29" s="120">
        <v>118012</v>
      </c>
      <c r="G29" s="12"/>
      <c r="H29" s="11">
        <v>14</v>
      </c>
      <c r="I29" s="131">
        <v>75222</v>
      </c>
      <c r="J29" s="131">
        <v>121861</v>
      </c>
      <c r="K29" s="131">
        <v>101843</v>
      </c>
      <c r="L29" s="131">
        <v>84962</v>
      </c>
      <c r="M29" s="131">
        <v>101843</v>
      </c>
      <c r="N29" s="131">
        <v>121861</v>
      </c>
      <c r="O29" s="12"/>
    </row>
    <row r="30" spans="1:15" ht="15" x14ac:dyDescent="0.25">
      <c r="A30">
        <v>15</v>
      </c>
      <c r="B30" s="120">
        <v>78465</v>
      </c>
      <c r="C30" s="120">
        <v>118379</v>
      </c>
      <c r="D30" s="120">
        <v>88177</v>
      </c>
      <c r="E30" s="120">
        <v>105958</v>
      </c>
      <c r="F30" s="120">
        <v>126800</v>
      </c>
      <c r="G30" s="12"/>
      <c r="H30" s="11">
        <v>15</v>
      </c>
      <c r="I30" s="131">
        <v>81564</v>
      </c>
      <c r="J30" s="131">
        <v>130867</v>
      </c>
      <c r="K30" s="131">
        <v>109370</v>
      </c>
      <c r="L30" s="131">
        <v>91241</v>
      </c>
      <c r="M30" s="131">
        <v>109370</v>
      </c>
      <c r="N30" s="131">
        <v>130867</v>
      </c>
      <c r="O30" s="12"/>
    </row>
    <row r="31" spans="1:15" ht="15" x14ac:dyDescent="0.25">
      <c r="A31">
        <v>16</v>
      </c>
      <c r="B31" s="120">
        <v>84639</v>
      </c>
      <c r="C31" s="120">
        <v>126582</v>
      </c>
      <c r="D31" s="120">
        <v>94287</v>
      </c>
      <c r="E31" s="120">
        <v>113300</v>
      </c>
      <c r="F31" s="120">
        <v>135587</v>
      </c>
      <c r="G31" s="12"/>
      <c r="H31" s="11">
        <v>16</v>
      </c>
      <c r="I31" s="131">
        <v>87907</v>
      </c>
      <c r="J31" s="131">
        <v>139874</v>
      </c>
      <c r="K31" s="131">
        <v>116896</v>
      </c>
      <c r="L31" s="131">
        <v>97520</v>
      </c>
      <c r="M31" s="131">
        <v>116896</v>
      </c>
      <c r="N31" s="131">
        <v>139874</v>
      </c>
      <c r="O31" s="12"/>
    </row>
    <row r="32" spans="1:15" ht="15" x14ac:dyDescent="0.25">
      <c r="A32">
        <v>17</v>
      </c>
      <c r="B32" s="120">
        <v>90813</v>
      </c>
      <c r="C32" s="120">
        <v>134786</v>
      </c>
      <c r="D32" s="120">
        <v>100398</v>
      </c>
      <c r="E32" s="120">
        <v>120643</v>
      </c>
      <c r="F32" s="120">
        <v>144374</v>
      </c>
      <c r="G32" s="12"/>
      <c r="H32" s="11">
        <v>17</v>
      </c>
      <c r="I32" s="131">
        <v>92249</v>
      </c>
      <c r="J32" s="131">
        <v>148880</v>
      </c>
      <c r="K32" s="131">
        <v>124423</v>
      </c>
      <c r="L32" s="131">
        <v>103799</v>
      </c>
      <c r="M32" s="131">
        <v>124423</v>
      </c>
      <c r="N32" s="131">
        <v>148880</v>
      </c>
      <c r="O32" s="12"/>
    </row>
    <row r="33" spans="1:15" ht="15" x14ac:dyDescent="0.25">
      <c r="A33">
        <v>18</v>
      </c>
      <c r="B33" s="120">
        <v>96988</v>
      </c>
      <c r="C33" s="120">
        <v>142990</v>
      </c>
      <c r="D33" s="120">
        <v>106509</v>
      </c>
      <c r="E33" s="120">
        <v>127986</v>
      </c>
      <c r="F33" s="120">
        <v>153161</v>
      </c>
      <c r="G33" s="12"/>
      <c r="H33" s="11">
        <v>18</v>
      </c>
      <c r="I33" s="131">
        <v>100592</v>
      </c>
      <c r="J33" s="131">
        <v>157887</v>
      </c>
      <c r="K33" s="131">
        <v>131950</v>
      </c>
      <c r="L33" s="131">
        <v>110079</v>
      </c>
      <c r="M33" s="131">
        <v>131950</v>
      </c>
      <c r="N33" s="131">
        <v>157887</v>
      </c>
      <c r="O33" s="12"/>
    </row>
    <row r="34" spans="1:15" ht="15" x14ac:dyDescent="0.25">
      <c r="A34">
        <v>19</v>
      </c>
      <c r="B34" s="120">
        <v>103162</v>
      </c>
      <c r="C34" s="120">
        <v>151193</v>
      </c>
      <c r="D34" s="120">
        <v>112619</v>
      </c>
      <c r="E34" s="120">
        <v>135329</v>
      </c>
      <c r="F34" s="120">
        <v>161948</v>
      </c>
      <c r="G34" s="12"/>
      <c r="H34" s="11">
        <v>19</v>
      </c>
      <c r="I34" s="131">
        <v>106934</v>
      </c>
      <c r="J34" s="131">
        <v>166893</v>
      </c>
      <c r="K34" s="131">
        <v>139477</v>
      </c>
      <c r="L34" s="131">
        <v>116358</v>
      </c>
      <c r="M34" s="131">
        <v>139477</v>
      </c>
      <c r="N34" s="131">
        <v>166893</v>
      </c>
      <c r="O34" s="12"/>
    </row>
    <row r="35" spans="1:15" ht="15" x14ac:dyDescent="0.25">
      <c r="A35">
        <v>20</v>
      </c>
      <c r="B35" s="120">
        <v>109336</v>
      </c>
      <c r="C35" s="120">
        <v>159397</v>
      </c>
      <c r="D35" s="120">
        <v>118730</v>
      </c>
      <c r="E35" s="120">
        <v>142672</v>
      </c>
      <c r="F35" s="120">
        <v>170735</v>
      </c>
      <c r="G35" s="12"/>
      <c r="H35" s="11">
        <v>20</v>
      </c>
      <c r="I35" s="131">
        <v>113276</v>
      </c>
      <c r="J35" s="131">
        <v>175899</v>
      </c>
      <c r="K35" s="131">
        <v>147004</v>
      </c>
      <c r="L35" s="131">
        <v>122637</v>
      </c>
      <c r="M35" s="131">
        <v>147004</v>
      </c>
      <c r="N35" s="131">
        <v>175899</v>
      </c>
      <c r="O35" s="12"/>
    </row>
    <row r="36" spans="1:15" ht="15" x14ac:dyDescent="0.25">
      <c r="A36">
        <v>21</v>
      </c>
      <c r="B36" s="120">
        <v>115510</v>
      </c>
      <c r="C36" s="120">
        <v>167600</v>
      </c>
      <c r="D36" s="120">
        <v>124840</v>
      </c>
      <c r="E36" s="120">
        <v>150015</v>
      </c>
      <c r="F36" s="120">
        <v>179523</v>
      </c>
      <c r="G36" s="12"/>
      <c r="H36" s="11">
        <v>21</v>
      </c>
      <c r="I36" s="131">
        <v>119619</v>
      </c>
      <c r="J36" s="131">
        <v>184906</v>
      </c>
      <c r="K36" s="131">
        <v>154351</v>
      </c>
      <c r="L36" s="131">
        <v>128916</v>
      </c>
      <c r="M36" s="131">
        <v>154351</v>
      </c>
      <c r="N36" s="131">
        <v>184906</v>
      </c>
      <c r="O36" s="12"/>
    </row>
    <row r="37" spans="1:15" ht="15" x14ac:dyDescent="0.25">
      <c r="A37">
        <v>22</v>
      </c>
      <c r="B37" s="120">
        <v>121684</v>
      </c>
      <c r="C37" s="120">
        <v>175804</v>
      </c>
      <c r="D37" s="120">
        <v>130951</v>
      </c>
      <c r="E37" s="120">
        <v>157357</v>
      </c>
      <c r="F37" s="120">
        <v>188310</v>
      </c>
      <c r="G37" s="12"/>
      <c r="H37" s="11">
        <v>22</v>
      </c>
      <c r="I37" s="131">
        <v>125961</v>
      </c>
      <c r="J37" s="131">
        <v>193912</v>
      </c>
      <c r="K37" s="131">
        <v>162057</v>
      </c>
      <c r="L37" s="131">
        <v>135196</v>
      </c>
      <c r="M37" s="131">
        <v>162057</v>
      </c>
      <c r="N37" s="131">
        <v>193912</v>
      </c>
      <c r="O37" s="12"/>
    </row>
    <row r="38" spans="1:15" ht="15" x14ac:dyDescent="0.25">
      <c r="A38">
        <v>23</v>
      </c>
      <c r="B38" s="120">
        <v>127858</v>
      </c>
      <c r="C38" s="120">
        <v>184007</v>
      </c>
      <c r="D38" s="120">
        <v>137061</v>
      </c>
      <c r="E38" s="120">
        <v>164700</v>
      </c>
      <c r="F38" s="120">
        <v>197097</v>
      </c>
      <c r="G38" s="12"/>
      <c r="H38" s="11">
        <v>23</v>
      </c>
      <c r="I38" s="131">
        <v>132304</v>
      </c>
      <c r="J38" s="131">
        <v>202919</v>
      </c>
      <c r="K38" s="131">
        <v>169584</v>
      </c>
      <c r="L38" s="131">
        <v>141475</v>
      </c>
      <c r="M38" s="131">
        <v>169584</v>
      </c>
      <c r="N38" s="131">
        <v>202919</v>
      </c>
      <c r="O38" s="12"/>
    </row>
    <row r="39" spans="1:15" ht="15" x14ac:dyDescent="0.25">
      <c r="A39">
        <v>24</v>
      </c>
      <c r="B39" s="120">
        <v>134032</v>
      </c>
      <c r="C39" s="120">
        <v>192211</v>
      </c>
      <c r="D39" s="120">
        <v>143172</v>
      </c>
      <c r="E39" s="120">
        <v>172043</v>
      </c>
      <c r="F39" s="120">
        <v>205884</v>
      </c>
      <c r="G39" s="12"/>
      <c r="H39" s="11">
        <v>24</v>
      </c>
      <c r="I39" s="131">
        <v>138646</v>
      </c>
      <c r="J39" s="131">
        <v>211925</v>
      </c>
      <c r="K39" s="131">
        <v>177111</v>
      </c>
      <c r="L39" s="131">
        <v>147754</v>
      </c>
      <c r="M39" s="131">
        <v>177111</v>
      </c>
      <c r="N39" s="131">
        <v>211925</v>
      </c>
      <c r="O39" s="12"/>
    </row>
    <row r="40" spans="1:15" ht="15" x14ac:dyDescent="0.25">
      <c r="A40">
        <v>25</v>
      </c>
      <c r="B40" s="120">
        <v>140790</v>
      </c>
      <c r="C40" s="120">
        <v>200824</v>
      </c>
      <c r="D40" s="120">
        <v>149587</v>
      </c>
      <c r="E40" s="120">
        <v>179752</v>
      </c>
      <c r="F40" s="120">
        <v>215109</v>
      </c>
      <c r="G40" s="12"/>
      <c r="H40" s="11">
        <v>25</v>
      </c>
      <c r="I40" s="131">
        <v>145529</v>
      </c>
      <c r="J40" s="131">
        <v>221298</v>
      </c>
      <c r="K40" s="131">
        <v>184944</v>
      </c>
      <c r="L40" s="131">
        <v>154289</v>
      </c>
      <c r="M40" s="131">
        <v>184944</v>
      </c>
      <c r="N40" s="131">
        <v>221298</v>
      </c>
      <c r="O40" s="12"/>
    </row>
    <row r="41" spans="1:15" ht="15" x14ac:dyDescent="0.25">
      <c r="A41">
        <v>26</v>
      </c>
      <c r="B41" s="120">
        <v>147547</v>
      </c>
      <c r="C41" s="120">
        <v>209436</v>
      </c>
      <c r="D41" s="120">
        <v>156002</v>
      </c>
      <c r="E41" s="120">
        <v>187461</v>
      </c>
      <c r="F41" s="120">
        <v>224335</v>
      </c>
      <c r="G41" s="12"/>
      <c r="H41" s="11">
        <v>26</v>
      </c>
      <c r="I41" s="131">
        <v>152411</v>
      </c>
      <c r="J41" s="131">
        <v>230671</v>
      </c>
      <c r="K41" s="131">
        <v>192777</v>
      </c>
      <c r="L41" s="131">
        <v>160824</v>
      </c>
      <c r="M41" s="131">
        <v>192777</v>
      </c>
      <c r="N41" s="131">
        <v>230671</v>
      </c>
      <c r="O41" s="12"/>
    </row>
    <row r="42" spans="1:15" ht="15" x14ac:dyDescent="0.25">
      <c r="A42">
        <v>27</v>
      </c>
      <c r="B42" s="120">
        <v>154305</v>
      </c>
      <c r="C42" s="120">
        <v>218049</v>
      </c>
      <c r="D42" s="120">
        <v>162418</v>
      </c>
      <c r="E42" s="120">
        <v>195170</v>
      </c>
      <c r="F42" s="120">
        <v>233560</v>
      </c>
      <c r="G42" s="12"/>
      <c r="H42" s="11">
        <v>27</v>
      </c>
      <c r="I42" s="131">
        <v>159294</v>
      </c>
      <c r="J42" s="131">
        <v>240044</v>
      </c>
      <c r="K42" s="131">
        <v>200611</v>
      </c>
      <c r="L42" s="131">
        <v>167359</v>
      </c>
      <c r="M42" s="131">
        <v>200611</v>
      </c>
      <c r="N42" s="131">
        <v>240044</v>
      </c>
      <c r="O42" s="12"/>
    </row>
    <row r="43" spans="1:15" ht="15" x14ac:dyDescent="0.25">
      <c r="A43">
        <v>28</v>
      </c>
      <c r="B43" s="120">
        <v>161062</v>
      </c>
      <c r="C43" s="120">
        <v>226661</v>
      </c>
      <c r="D43" s="120">
        <v>168833</v>
      </c>
      <c r="E43" s="120">
        <v>202878</v>
      </c>
      <c r="F43" s="120">
        <v>242785</v>
      </c>
      <c r="G43" s="12"/>
      <c r="H43" s="11">
        <v>28</v>
      </c>
      <c r="I43" s="131">
        <v>166176</v>
      </c>
      <c r="J43" s="131">
        <v>249416</v>
      </c>
      <c r="K43" s="131">
        <v>208444</v>
      </c>
      <c r="L43" s="131">
        <v>173893</v>
      </c>
      <c r="M43" s="131">
        <v>208444</v>
      </c>
      <c r="N43" s="131">
        <v>249416</v>
      </c>
      <c r="O43" s="12"/>
    </row>
    <row r="44" spans="1:15" ht="15" x14ac:dyDescent="0.25">
      <c r="A44">
        <v>29</v>
      </c>
      <c r="B44" s="120">
        <v>167820</v>
      </c>
      <c r="C44" s="120">
        <v>235274</v>
      </c>
      <c r="D44" s="120">
        <v>175248</v>
      </c>
      <c r="E44" s="120">
        <v>210587</v>
      </c>
      <c r="F44" s="120">
        <v>252010</v>
      </c>
      <c r="G44" s="12"/>
      <c r="H44" s="11">
        <v>29</v>
      </c>
      <c r="I44" s="131">
        <v>176059</v>
      </c>
      <c r="J44" s="131">
        <v>258789</v>
      </c>
      <c r="K44" s="131">
        <v>216277</v>
      </c>
      <c r="L44" s="131">
        <v>180428</v>
      </c>
      <c r="M44" s="131">
        <v>216277</v>
      </c>
      <c r="N44" s="131">
        <v>258789</v>
      </c>
      <c r="O44" s="12"/>
    </row>
    <row r="45" spans="1:15" ht="15" x14ac:dyDescent="0.25">
      <c r="A45">
        <v>30</v>
      </c>
      <c r="B45" s="120">
        <v>174577</v>
      </c>
      <c r="C45" s="120">
        <v>243887</v>
      </c>
      <c r="D45" s="120">
        <v>181663</v>
      </c>
      <c r="E45" s="120">
        <v>218296</v>
      </c>
      <c r="F45" s="120">
        <v>261236</v>
      </c>
      <c r="G45" s="12"/>
      <c r="H45" s="11">
        <v>30</v>
      </c>
      <c r="I45" s="131">
        <v>179942</v>
      </c>
      <c r="J45" s="131">
        <v>268162</v>
      </c>
      <c r="K45" s="131">
        <v>224110</v>
      </c>
      <c r="L45" s="131">
        <v>186963</v>
      </c>
      <c r="M45" s="131">
        <v>224110</v>
      </c>
      <c r="N45" s="131">
        <v>268162</v>
      </c>
      <c r="O45" s="12"/>
    </row>
    <row r="46" spans="1:15" ht="15" x14ac:dyDescent="0.25">
      <c r="A46">
        <v>31</v>
      </c>
      <c r="B46" s="120">
        <v>181335</v>
      </c>
      <c r="C46" s="120">
        <v>252499</v>
      </c>
      <c r="D46" s="120">
        <v>188078</v>
      </c>
      <c r="E46" s="120">
        <v>226005</v>
      </c>
      <c r="F46" s="120">
        <v>270461</v>
      </c>
      <c r="G46" s="12"/>
      <c r="H46" s="11">
        <v>31</v>
      </c>
      <c r="I46" s="131">
        <v>186824</v>
      </c>
      <c r="J46" s="131">
        <v>277535</v>
      </c>
      <c r="K46" s="131">
        <v>231943</v>
      </c>
      <c r="L46" s="131">
        <v>193498</v>
      </c>
      <c r="M46" s="131">
        <v>231943</v>
      </c>
      <c r="N46" s="131">
        <v>277535</v>
      </c>
      <c r="O46" s="12"/>
    </row>
    <row r="47" spans="1:15" ht="15" x14ac:dyDescent="0.25">
      <c r="A47">
        <v>32</v>
      </c>
      <c r="B47" s="120">
        <v>188092</v>
      </c>
      <c r="C47" s="120">
        <v>261112</v>
      </c>
      <c r="D47" s="120">
        <v>194493</v>
      </c>
      <c r="E47" s="120">
        <v>233714</v>
      </c>
      <c r="F47" s="120">
        <v>279686</v>
      </c>
      <c r="G47" s="12"/>
      <c r="H47" s="11">
        <v>32</v>
      </c>
      <c r="I47" s="131">
        <v>193707</v>
      </c>
      <c r="J47" s="131">
        <v>286908</v>
      </c>
      <c r="K47" s="131">
        <v>239776</v>
      </c>
      <c r="L47" s="131">
        <v>200033</v>
      </c>
      <c r="M47" s="131">
        <v>239776</v>
      </c>
      <c r="N47" s="131">
        <v>286908</v>
      </c>
      <c r="O47" s="12"/>
    </row>
    <row r="48" spans="1:15" ht="15" x14ac:dyDescent="0.25">
      <c r="A48">
        <v>33</v>
      </c>
      <c r="B48" s="120">
        <v>194850</v>
      </c>
      <c r="C48" s="120">
        <v>269724</v>
      </c>
      <c r="D48" s="120">
        <v>200909</v>
      </c>
      <c r="E48" s="120">
        <v>241423</v>
      </c>
      <c r="F48" s="120">
        <v>288911</v>
      </c>
      <c r="G48" s="12"/>
      <c r="H48" s="11">
        <v>33</v>
      </c>
      <c r="I48" s="131">
        <v>200589</v>
      </c>
      <c r="J48" s="131">
        <v>296281</v>
      </c>
      <c r="K48" s="131">
        <v>247610</v>
      </c>
      <c r="L48" s="131">
        <v>206568</v>
      </c>
      <c r="M48" s="131">
        <v>247610</v>
      </c>
      <c r="N48" s="131">
        <v>296281</v>
      </c>
      <c r="O48" s="12"/>
    </row>
    <row r="49" spans="1:15" ht="15" x14ac:dyDescent="0.25">
      <c r="A49">
        <v>34</v>
      </c>
      <c r="B49" s="120">
        <v>201607</v>
      </c>
      <c r="C49" s="120">
        <v>278337</v>
      </c>
      <c r="D49" s="120">
        <v>207324</v>
      </c>
      <c r="E49" s="120">
        <v>249131</v>
      </c>
      <c r="F49" s="120">
        <v>298137</v>
      </c>
      <c r="G49" s="12"/>
      <c r="H49" s="11">
        <v>34</v>
      </c>
      <c r="I49" s="131">
        <v>207472</v>
      </c>
      <c r="J49" s="131">
        <v>305653</v>
      </c>
      <c r="K49" s="131">
        <v>255443</v>
      </c>
      <c r="L49" s="131">
        <v>213102</v>
      </c>
      <c r="M49" s="131">
        <v>255443</v>
      </c>
      <c r="N49" s="131">
        <v>305653</v>
      </c>
      <c r="O49" s="12"/>
    </row>
    <row r="50" spans="1:15" ht="15" x14ac:dyDescent="0.25">
      <c r="A50">
        <v>35</v>
      </c>
      <c r="B50" s="120">
        <v>208365</v>
      </c>
      <c r="C50" s="120">
        <v>286949</v>
      </c>
      <c r="D50" s="120">
        <v>213739</v>
      </c>
      <c r="E50" s="120">
        <v>256840</v>
      </c>
      <c r="F50" s="120">
        <v>307362</v>
      </c>
      <c r="G50" s="12"/>
      <c r="H50" s="11">
        <v>35</v>
      </c>
      <c r="I50" s="131">
        <v>214354</v>
      </c>
      <c r="J50" s="131">
        <v>315026</v>
      </c>
      <c r="K50" s="131">
        <v>263276</v>
      </c>
      <c r="L50" s="131">
        <v>219637</v>
      </c>
      <c r="M50" s="131">
        <v>263276</v>
      </c>
      <c r="N50" s="131">
        <v>315026</v>
      </c>
      <c r="O50" s="12"/>
    </row>
    <row r="51" spans="1:15" ht="15" x14ac:dyDescent="0.25">
      <c r="A51">
        <v>36</v>
      </c>
      <c r="B51" s="120">
        <v>215122</v>
      </c>
      <c r="C51" s="120">
        <v>295562</v>
      </c>
      <c r="D51" s="120">
        <v>220154</v>
      </c>
      <c r="E51" s="120">
        <v>264549</v>
      </c>
      <c r="F51" s="120">
        <v>316587</v>
      </c>
      <c r="G51" s="12"/>
      <c r="H51" s="11">
        <v>36</v>
      </c>
      <c r="I51" s="131">
        <v>221237</v>
      </c>
      <c r="J51" s="131">
        <v>324399</v>
      </c>
      <c r="K51" s="131">
        <v>271109</v>
      </c>
      <c r="L51" s="131">
        <v>226172</v>
      </c>
      <c r="M51" s="131">
        <v>271109</v>
      </c>
      <c r="N51" s="131">
        <v>324399</v>
      </c>
      <c r="O51" s="12"/>
    </row>
    <row r="52" spans="1:15" ht="15" x14ac:dyDescent="0.25">
      <c r="A52">
        <v>37</v>
      </c>
      <c r="B52" s="120">
        <v>222582</v>
      </c>
      <c r="C52" s="120">
        <v>304604</v>
      </c>
      <c r="D52" s="120">
        <v>226889</v>
      </c>
      <c r="E52" s="120">
        <v>272642</v>
      </c>
      <c r="F52" s="120">
        <v>326272</v>
      </c>
      <c r="G52" s="12"/>
      <c r="H52" s="11">
        <v>37</v>
      </c>
      <c r="I52" s="131">
        <v>228755</v>
      </c>
      <c r="J52" s="131">
        <v>334153</v>
      </c>
      <c r="K52" s="131">
        <v>279261</v>
      </c>
      <c r="L52" s="131">
        <v>232973</v>
      </c>
      <c r="M52" s="131">
        <v>279261</v>
      </c>
      <c r="N52" s="131">
        <v>334153</v>
      </c>
      <c r="O52" s="12"/>
    </row>
    <row r="53" spans="1:15" ht="15" x14ac:dyDescent="0.25">
      <c r="A53">
        <v>38</v>
      </c>
      <c r="B53" s="120">
        <v>230042</v>
      </c>
      <c r="C53" s="120">
        <v>313646</v>
      </c>
      <c r="D53" s="120">
        <v>233624</v>
      </c>
      <c r="E53" s="120">
        <v>280735</v>
      </c>
      <c r="F53" s="120">
        <v>335957</v>
      </c>
      <c r="G53" s="12"/>
      <c r="H53" s="11">
        <v>38</v>
      </c>
      <c r="I53" s="131">
        <v>236273</v>
      </c>
      <c r="J53" s="131">
        <v>343908</v>
      </c>
      <c r="K53" s="131">
        <v>287413</v>
      </c>
      <c r="L53" s="131">
        <v>239773</v>
      </c>
      <c r="M53" s="131">
        <v>287413</v>
      </c>
      <c r="N53" s="131">
        <v>343908</v>
      </c>
      <c r="O53" s="12"/>
    </row>
    <row r="54" spans="1:15" ht="15" x14ac:dyDescent="0.25">
      <c r="A54">
        <v>39</v>
      </c>
      <c r="B54" s="120">
        <v>237501</v>
      </c>
      <c r="C54" s="120">
        <v>322688</v>
      </c>
      <c r="D54" s="120">
        <v>240359</v>
      </c>
      <c r="E54" s="120">
        <v>288828</v>
      </c>
      <c r="F54" s="120">
        <v>345642</v>
      </c>
      <c r="G54" s="12"/>
      <c r="H54" s="11">
        <v>39</v>
      </c>
      <c r="I54" s="131">
        <v>243790</v>
      </c>
      <c r="J54" s="131">
        <v>353662</v>
      </c>
      <c r="K54" s="131">
        <v>295565</v>
      </c>
      <c r="L54" s="131">
        <v>246574</v>
      </c>
      <c r="M54" s="131">
        <v>295565</v>
      </c>
      <c r="N54" s="131">
        <v>353662</v>
      </c>
      <c r="O54" s="12"/>
    </row>
    <row r="55" spans="1:15" ht="15" x14ac:dyDescent="0.25">
      <c r="A55">
        <v>40</v>
      </c>
      <c r="B55" s="120">
        <v>244961</v>
      </c>
      <c r="C55" s="120">
        <v>331729</v>
      </c>
      <c r="D55" s="120">
        <v>247094</v>
      </c>
      <c r="E55" s="120">
        <v>296921</v>
      </c>
      <c r="F55" s="120">
        <v>355327</v>
      </c>
      <c r="G55" s="12"/>
      <c r="H55" s="11">
        <v>40</v>
      </c>
      <c r="I55" s="131">
        <v>251308</v>
      </c>
      <c r="J55" s="131">
        <v>363416</v>
      </c>
      <c r="K55" s="131">
        <v>303717</v>
      </c>
      <c r="L55" s="131">
        <v>253375</v>
      </c>
      <c r="M55" s="131">
        <v>303717</v>
      </c>
      <c r="N55" s="131">
        <v>363416</v>
      </c>
      <c r="O55" s="12"/>
    </row>
    <row r="56" spans="1:15" ht="15" x14ac:dyDescent="0.25">
      <c r="A56">
        <v>41</v>
      </c>
      <c r="B56" s="120">
        <v>252421</v>
      </c>
      <c r="C56" s="120">
        <v>340771</v>
      </c>
      <c r="D56" s="120">
        <v>253829</v>
      </c>
      <c r="E56" s="120">
        <v>305014</v>
      </c>
      <c r="F56" s="120">
        <v>365012</v>
      </c>
      <c r="G56" s="12"/>
      <c r="H56" s="11">
        <v>41</v>
      </c>
      <c r="I56" s="131">
        <v>258826</v>
      </c>
      <c r="J56" s="131">
        <v>373170</v>
      </c>
      <c r="K56" s="131">
        <v>311869</v>
      </c>
      <c r="L56" s="131">
        <v>260175</v>
      </c>
      <c r="M56" s="131">
        <v>311869</v>
      </c>
      <c r="N56" s="131">
        <v>373170</v>
      </c>
      <c r="O56" s="12"/>
    </row>
    <row r="57" spans="1:15" ht="15" x14ac:dyDescent="0.25">
      <c r="A57">
        <v>42</v>
      </c>
      <c r="B57" s="120">
        <v>259881</v>
      </c>
      <c r="C57" s="120">
        <v>349813</v>
      </c>
      <c r="D57" s="120">
        <v>260564</v>
      </c>
      <c r="E57" s="120">
        <v>313108</v>
      </c>
      <c r="F57" s="120">
        <v>374697</v>
      </c>
      <c r="G57" s="12"/>
      <c r="H57" s="11">
        <v>42</v>
      </c>
      <c r="I57" s="131">
        <v>266344</v>
      </c>
      <c r="J57" s="131">
        <v>382925</v>
      </c>
      <c r="K57" s="131">
        <v>320021</v>
      </c>
      <c r="L57" s="131">
        <v>266976</v>
      </c>
      <c r="M57" s="131">
        <v>320021</v>
      </c>
      <c r="N57" s="131">
        <v>382925</v>
      </c>
      <c r="O57" s="12"/>
    </row>
    <row r="58" spans="1:15" ht="15" x14ac:dyDescent="0.25">
      <c r="A58">
        <v>43</v>
      </c>
      <c r="B58" s="120">
        <v>267340</v>
      </c>
      <c r="C58" s="120">
        <v>358855</v>
      </c>
      <c r="D58" s="120">
        <v>267298</v>
      </c>
      <c r="E58" s="120">
        <v>321201</v>
      </c>
      <c r="F58" s="120">
        <v>384381</v>
      </c>
      <c r="G58" s="12"/>
      <c r="H58" s="11">
        <v>43</v>
      </c>
      <c r="I58" s="131">
        <v>273861</v>
      </c>
      <c r="J58" s="131">
        <v>392679</v>
      </c>
      <c r="K58" s="131">
        <v>328172</v>
      </c>
      <c r="L58" s="131">
        <v>273777</v>
      </c>
      <c r="M58" s="131">
        <v>328172</v>
      </c>
      <c r="N58" s="131">
        <v>392679</v>
      </c>
      <c r="O58" s="12"/>
    </row>
    <row r="59" spans="1:15" ht="15" x14ac:dyDescent="0.25">
      <c r="A59">
        <v>44</v>
      </c>
      <c r="B59" s="120">
        <v>274800</v>
      </c>
      <c r="C59" s="120">
        <v>367897</v>
      </c>
      <c r="D59" s="120">
        <v>274033</v>
      </c>
      <c r="E59" s="120">
        <v>329294</v>
      </c>
      <c r="F59" s="120">
        <v>394066</v>
      </c>
      <c r="G59" s="12"/>
      <c r="H59" s="11">
        <v>44</v>
      </c>
      <c r="I59" s="131">
        <v>281379</v>
      </c>
      <c r="J59" s="131">
        <v>402433</v>
      </c>
      <c r="K59" s="131">
        <v>336324</v>
      </c>
      <c r="L59" s="131">
        <v>280577</v>
      </c>
      <c r="M59" s="131">
        <v>336324</v>
      </c>
      <c r="N59" s="131">
        <v>402433</v>
      </c>
      <c r="O59" s="12"/>
    </row>
    <row r="60" spans="1:15" ht="15" x14ac:dyDescent="0.25">
      <c r="A60">
        <v>45</v>
      </c>
      <c r="B60" s="120">
        <v>282260</v>
      </c>
      <c r="C60" s="120">
        <v>376939</v>
      </c>
      <c r="D60" s="120">
        <v>280768</v>
      </c>
      <c r="E60" s="120">
        <v>337387</v>
      </c>
      <c r="F60" s="120">
        <v>403751</v>
      </c>
      <c r="G60" s="12"/>
      <c r="H60" s="11">
        <v>45</v>
      </c>
      <c r="I60" s="131">
        <v>288897</v>
      </c>
      <c r="J60" s="131">
        <v>412187</v>
      </c>
      <c r="K60" s="131">
        <v>344476</v>
      </c>
      <c r="L60" s="131">
        <v>287378</v>
      </c>
      <c r="M60" s="131">
        <v>344476</v>
      </c>
      <c r="N60" s="131">
        <v>412187</v>
      </c>
      <c r="O60" s="12"/>
    </row>
    <row r="61" spans="1:15" ht="15" x14ac:dyDescent="0.25">
      <c r="A61">
        <v>46</v>
      </c>
      <c r="B61" s="120">
        <v>289720</v>
      </c>
      <c r="C61" s="120">
        <v>385980</v>
      </c>
      <c r="D61" s="120">
        <v>287503</v>
      </c>
      <c r="E61" s="120">
        <v>345480</v>
      </c>
      <c r="F61" s="120">
        <v>413436</v>
      </c>
      <c r="G61" s="12"/>
      <c r="H61" s="11">
        <v>46</v>
      </c>
      <c r="I61" s="131">
        <v>296415</v>
      </c>
      <c r="J61" s="131">
        <v>421942</v>
      </c>
      <c r="K61" s="131">
        <v>352628</v>
      </c>
      <c r="L61" s="131">
        <v>294179</v>
      </c>
      <c r="M61" s="131">
        <v>352628</v>
      </c>
      <c r="N61" s="131">
        <v>421942</v>
      </c>
      <c r="O61" s="12"/>
    </row>
    <row r="62" spans="1:15" ht="15" x14ac:dyDescent="0.25">
      <c r="A62">
        <v>47</v>
      </c>
      <c r="B62" s="120">
        <v>297179</v>
      </c>
      <c r="C62" s="120">
        <v>395022</v>
      </c>
      <c r="D62" s="120">
        <v>294238</v>
      </c>
      <c r="E62" s="120">
        <v>353573</v>
      </c>
      <c r="F62" s="120">
        <v>423121</v>
      </c>
      <c r="G62" s="12"/>
      <c r="H62" s="11">
        <v>47</v>
      </c>
      <c r="I62" s="131">
        <v>303932</v>
      </c>
      <c r="J62" s="131">
        <v>431696</v>
      </c>
      <c r="K62" s="131">
        <v>360780</v>
      </c>
      <c r="L62" s="131">
        <v>300979</v>
      </c>
      <c r="M62" s="131">
        <v>360780</v>
      </c>
      <c r="N62" s="131">
        <v>431696</v>
      </c>
      <c r="O62" s="12"/>
    </row>
    <row r="63" spans="1:15" ht="15" x14ac:dyDescent="0.25">
      <c r="A63">
        <v>48</v>
      </c>
      <c r="B63" s="120">
        <v>304639</v>
      </c>
      <c r="C63" s="120">
        <v>404064</v>
      </c>
      <c r="D63" s="120">
        <v>300973</v>
      </c>
      <c r="E63" s="120">
        <v>361666</v>
      </c>
      <c r="F63" s="120">
        <v>432806</v>
      </c>
      <c r="G63" s="12"/>
      <c r="H63" s="11">
        <v>48</v>
      </c>
      <c r="I63" s="131">
        <v>311450</v>
      </c>
      <c r="J63" s="131">
        <v>441450</v>
      </c>
      <c r="K63" s="131">
        <v>368932</v>
      </c>
      <c r="L63" s="131">
        <v>307780</v>
      </c>
      <c r="M63" s="131">
        <v>368932</v>
      </c>
      <c r="N63" s="131">
        <v>441450</v>
      </c>
      <c r="O63" s="12"/>
    </row>
    <row r="64" spans="1:15" ht="15" x14ac:dyDescent="0.25">
      <c r="A64">
        <v>49</v>
      </c>
      <c r="B64" s="120">
        <v>312393</v>
      </c>
      <c r="C64" s="120">
        <v>413556</v>
      </c>
      <c r="D64" s="120">
        <v>308044</v>
      </c>
      <c r="E64" s="120">
        <v>370162</v>
      </c>
      <c r="F64" s="120">
        <v>442974</v>
      </c>
      <c r="G64" s="12"/>
      <c r="H64" s="11">
        <v>49</v>
      </c>
      <c r="I64" s="131">
        <v>319198</v>
      </c>
      <c r="J64" s="131">
        <v>451601</v>
      </c>
      <c r="K64" s="131">
        <v>377416</v>
      </c>
      <c r="L64" s="131">
        <v>314857</v>
      </c>
      <c r="M64" s="131">
        <v>377416</v>
      </c>
      <c r="N64" s="131">
        <v>451601</v>
      </c>
      <c r="O64" s="12"/>
    </row>
    <row r="65" spans="1:15" ht="15" x14ac:dyDescent="0.25">
      <c r="A65">
        <v>50</v>
      </c>
      <c r="B65" s="120">
        <v>320147</v>
      </c>
      <c r="C65" s="120">
        <v>423049</v>
      </c>
      <c r="D65" s="120">
        <v>315114</v>
      </c>
      <c r="E65" s="120">
        <v>378659</v>
      </c>
      <c r="F65" s="120">
        <v>453141</v>
      </c>
      <c r="G65" s="12"/>
      <c r="H65" s="11">
        <v>50</v>
      </c>
      <c r="I65" s="131">
        <v>326946</v>
      </c>
      <c r="J65" s="131">
        <v>461752</v>
      </c>
      <c r="K65" s="131">
        <v>385899</v>
      </c>
      <c r="L65" s="131">
        <v>321935</v>
      </c>
      <c r="M65" s="131">
        <v>385899</v>
      </c>
      <c r="N65" s="131">
        <v>461752</v>
      </c>
      <c r="O65" s="12"/>
    </row>
    <row r="66" spans="1:15" ht="15" x14ac:dyDescent="0.25">
      <c r="A66">
        <v>51</v>
      </c>
      <c r="B66" s="120">
        <v>327901</v>
      </c>
      <c r="C66" s="120">
        <v>432541</v>
      </c>
      <c r="D66" s="120">
        <v>322185</v>
      </c>
      <c r="E66" s="120">
        <v>387155</v>
      </c>
      <c r="F66" s="120">
        <v>463309</v>
      </c>
      <c r="G66" s="12"/>
      <c r="H66" s="11">
        <v>51</v>
      </c>
      <c r="I66" s="131">
        <v>334694</v>
      </c>
      <c r="J66" s="131">
        <v>471904</v>
      </c>
      <c r="K66" s="131">
        <v>394383</v>
      </c>
      <c r="L66" s="131">
        <v>329012</v>
      </c>
      <c r="M66" s="131">
        <v>394383</v>
      </c>
      <c r="N66" s="131">
        <v>471904</v>
      </c>
      <c r="O66" s="12"/>
    </row>
    <row r="67" spans="1:15" ht="15" x14ac:dyDescent="0.25">
      <c r="A67">
        <v>52</v>
      </c>
      <c r="B67" s="120">
        <v>335655</v>
      </c>
      <c r="C67" s="120">
        <v>442033</v>
      </c>
      <c r="D67" s="120">
        <v>329255</v>
      </c>
      <c r="E67" s="120">
        <v>395651</v>
      </c>
      <c r="F67" s="120">
        <v>473476</v>
      </c>
      <c r="G67" s="12"/>
      <c r="H67" s="11">
        <v>52</v>
      </c>
      <c r="I67" s="131">
        <v>342442</v>
      </c>
      <c r="J67" s="131">
        <v>482055</v>
      </c>
      <c r="K67" s="131">
        <v>402866</v>
      </c>
      <c r="L67" s="131">
        <v>336090</v>
      </c>
      <c r="M67" s="131">
        <v>402866</v>
      </c>
      <c r="N67" s="131">
        <v>482055</v>
      </c>
      <c r="O67" s="12"/>
    </row>
    <row r="68" spans="1:15" ht="15" x14ac:dyDescent="0.25">
      <c r="A68">
        <v>53</v>
      </c>
      <c r="B68" s="120">
        <v>343409</v>
      </c>
      <c r="C68" s="120">
        <v>451525</v>
      </c>
      <c r="D68" s="120">
        <v>336326</v>
      </c>
      <c r="E68" s="120">
        <v>404148</v>
      </c>
      <c r="F68" s="120">
        <v>483644</v>
      </c>
      <c r="G68" s="12"/>
      <c r="H68" s="11">
        <v>53</v>
      </c>
      <c r="I68" s="131">
        <v>350190</v>
      </c>
      <c r="J68" s="131">
        <v>492206</v>
      </c>
      <c r="K68" s="131">
        <v>411350</v>
      </c>
      <c r="L68" s="131">
        <v>343167</v>
      </c>
      <c r="M68" s="131">
        <v>411350</v>
      </c>
      <c r="N68" s="131">
        <v>492206</v>
      </c>
      <c r="O68" s="12"/>
    </row>
    <row r="69" spans="1:15" ht="15" x14ac:dyDescent="0.25">
      <c r="A69">
        <v>54</v>
      </c>
      <c r="B69" s="120">
        <v>351163</v>
      </c>
      <c r="C69" s="120">
        <v>461018</v>
      </c>
      <c r="D69" s="120">
        <v>343396</v>
      </c>
      <c r="E69" s="120">
        <v>412644</v>
      </c>
      <c r="F69" s="120">
        <v>493811</v>
      </c>
      <c r="G69" s="12"/>
      <c r="H69" s="11">
        <v>54</v>
      </c>
      <c r="I69" s="131">
        <v>357398</v>
      </c>
      <c r="J69" s="131">
        <v>502357</v>
      </c>
      <c r="K69" s="131">
        <v>419834</v>
      </c>
      <c r="L69" s="131">
        <v>350245</v>
      </c>
      <c r="M69" s="131">
        <v>419834</v>
      </c>
      <c r="N69" s="131">
        <v>502357</v>
      </c>
      <c r="O69" s="12"/>
    </row>
    <row r="70" spans="1:15" ht="15" x14ac:dyDescent="0.25">
      <c r="A70">
        <v>55</v>
      </c>
      <c r="B70" s="120">
        <v>358917</v>
      </c>
      <c r="C70" s="120">
        <v>470510</v>
      </c>
      <c r="D70" s="120">
        <v>350467</v>
      </c>
      <c r="E70" s="120">
        <v>421140</v>
      </c>
      <c r="F70" s="120">
        <v>503979</v>
      </c>
      <c r="G70" s="12"/>
      <c r="H70" s="11">
        <v>55</v>
      </c>
      <c r="I70" s="131">
        <v>365686</v>
      </c>
      <c r="J70" s="131">
        <v>512508</v>
      </c>
      <c r="K70" s="131">
        <v>428317</v>
      </c>
      <c r="L70" s="131">
        <v>357322</v>
      </c>
      <c r="M70" s="131">
        <v>428317</v>
      </c>
      <c r="N70" s="131">
        <v>512508</v>
      </c>
      <c r="O70" s="12"/>
    </row>
    <row r="71" spans="1:15" ht="15" x14ac:dyDescent="0.25">
      <c r="A71">
        <v>56</v>
      </c>
      <c r="B71" s="120">
        <v>366671</v>
      </c>
      <c r="C71" s="120">
        <v>480002</v>
      </c>
      <c r="D71" s="120">
        <v>357537</v>
      </c>
      <c r="E71" s="120">
        <v>429637</v>
      </c>
      <c r="F71" s="120">
        <v>514146</v>
      </c>
      <c r="G71" s="12"/>
      <c r="H71" s="11">
        <v>56</v>
      </c>
      <c r="I71" s="131">
        <v>373434</v>
      </c>
      <c r="J71" s="131">
        <v>522659</v>
      </c>
      <c r="K71" s="131">
        <v>436801</v>
      </c>
      <c r="L71" s="131">
        <v>364399</v>
      </c>
      <c r="M71" s="131">
        <v>436801</v>
      </c>
      <c r="N71" s="131">
        <v>522659</v>
      </c>
      <c r="O71" s="12"/>
    </row>
    <row r="72" spans="1:15" ht="15" x14ac:dyDescent="0.25">
      <c r="A72">
        <v>57</v>
      </c>
      <c r="B72" s="120">
        <v>374425</v>
      </c>
      <c r="C72" s="120">
        <v>489494</v>
      </c>
      <c r="D72" s="120">
        <v>364608</v>
      </c>
      <c r="E72" s="120">
        <v>438133</v>
      </c>
      <c r="F72" s="120">
        <v>524314</v>
      </c>
      <c r="G72" s="12"/>
      <c r="H72" s="11">
        <v>57</v>
      </c>
      <c r="I72" s="131">
        <v>381182</v>
      </c>
      <c r="J72" s="131">
        <v>532811</v>
      </c>
      <c r="K72" s="131">
        <v>445284</v>
      </c>
      <c r="L72" s="131">
        <v>371477</v>
      </c>
      <c r="M72" s="131">
        <v>445284</v>
      </c>
      <c r="N72" s="131">
        <v>532811</v>
      </c>
      <c r="O72" s="12"/>
    </row>
    <row r="73" spans="1:15" ht="15" x14ac:dyDescent="0.25">
      <c r="A73">
        <v>58</v>
      </c>
      <c r="B73" s="120">
        <v>382179</v>
      </c>
      <c r="C73" s="120">
        <v>498987</v>
      </c>
      <c r="D73" s="120">
        <v>371678</v>
      </c>
      <c r="E73" s="120">
        <v>446629</v>
      </c>
      <c r="F73" s="120">
        <v>534481</v>
      </c>
      <c r="G73" s="12"/>
      <c r="H73" s="11">
        <v>58</v>
      </c>
      <c r="I73" s="131">
        <v>388930</v>
      </c>
      <c r="J73" s="131">
        <v>542962</v>
      </c>
      <c r="K73" s="131">
        <v>453768</v>
      </c>
      <c r="L73" s="131">
        <v>378554</v>
      </c>
      <c r="M73" s="131">
        <v>453768</v>
      </c>
      <c r="N73" s="131">
        <v>542962</v>
      </c>
      <c r="O73" s="12"/>
    </row>
    <row r="74" spans="1:15" ht="15" x14ac:dyDescent="0.25">
      <c r="A74">
        <v>59</v>
      </c>
      <c r="B74" s="120">
        <v>389933</v>
      </c>
      <c r="C74" s="120">
        <v>508479</v>
      </c>
      <c r="D74" s="120">
        <v>378749</v>
      </c>
      <c r="E74" s="120">
        <v>455126</v>
      </c>
      <c r="F74" s="120">
        <v>544649</v>
      </c>
      <c r="G74" s="12"/>
      <c r="H74" s="11">
        <v>59</v>
      </c>
      <c r="I74" s="131">
        <v>396678</v>
      </c>
      <c r="J74" s="131">
        <v>553113</v>
      </c>
      <c r="K74" s="131">
        <v>462251</v>
      </c>
      <c r="L74" s="131">
        <v>385632</v>
      </c>
      <c r="M74" s="131">
        <v>462251</v>
      </c>
      <c r="N74" s="131">
        <v>553113</v>
      </c>
      <c r="O74" s="12"/>
    </row>
    <row r="75" spans="1:15" ht="15" x14ac:dyDescent="0.25">
      <c r="A75">
        <v>60</v>
      </c>
      <c r="B75" s="120">
        <v>397687</v>
      </c>
      <c r="C75" s="120">
        <v>517971</v>
      </c>
      <c r="D75" s="120">
        <v>385819</v>
      </c>
      <c r="E75" s="120">
        <v>463622</v>
      </c>
      <c r="F75" s="120">
        <v>554816</v>
      </c>
      <c r="G75" s="12"/>
      <c r="H75" s="11">
        <v>60</v>
      </c>
      <c r="I75" s="131">
        <v>404426</v>
      </c>
      <c r="J75" s="131">
        <v>563264</v>
      </c>
      <c r="K75" s="131">
        <v>470735</v>
      </c>
      <c r="L75" s="131">
        <v>392709</v>
      </c>
      <c r="M75" s="131">
        <v>470735</v>
      </c>
      <c r="N75" s="131">
        <v>563264</v>
      </c>
      <c r="O75" s="12"/>
    </row>
    <row r="76" spans="1:15" ht="15" x14ac:dyDescent="0.25">
      <c r="A76">
        <v>61</v>
      </c>
      <c r="B76" s="120">
        <v>405827</v>
      </c>
      <c r="C76" s="120">
        <v>527936</v>
      </c>
      <c r="D76" s="120">
        <v>393242</v>
      </c>
      <c r="E76" s="120">
        <v>472542</v>
      </c>
      <c r="F76" s="120">
        <v>565490</v>
      </c>
      <c r="G76" s="12"/>
      <c r="H76" s="11">
        <v>61</v>
      </c>
      <c r="I76" s="131">
        <v>412489</v>
      </c>
      <c r="J76" s="131">
        <v>573828</v>
      </c>
      <c r="K76" s="131">
        <v>479564</v>
      </c>
      <c r="L76" s="131">
        <v>400074</v>
      </c>
      <c r="M76" s="131">
        <v>479564</v>
      </c>
      <c r="N76" s="131">
        <v>573828</v>
      </c>
      <c r="O76" s="12"/>
    </row>
    <row r="77" spans="1:15" ht="15" x14ac:dyDescent="0.25">
      <c r="A77">
        <v>62</v>
      </c>
      <c r="B77" s="120">
        <v>413968</v>
      </c>
      <c r="C77" s="120">
        <v>537901</v>
      </c>
      <c r="D77" s="120">
        <v>400664</v>
      </c>
      <c r="E77" s="120">
        <v>481461</v>
      </c>
      <c r="F77" s="120">
        <v>576164</v>
      </c>
      <c r="G77" s="12"/>
      <c r="H77" s="11">
        <v>62</v>
      </c>
      <c r="I77" s="131">
        <v>420552</v>
      </c>
      <c r="J77" s="131">
        <v>584392</v>
      </c>
      <c r="K77" s="131">
        <v>488392</v>
      </c>
      <c r="L77" s="131">
        <v>407440</v>
      </c>
      <c r="M77" s="131">
        <v>488392</v>
      </c>
      <c r="N77" s="131">
        <v>584392</v>
      </c>
      <c r="O77" s="12"/>
    </row>
    <row r="78" spans="1:15" ht="15" x14ac:dyDescent="0.25">
      <c r="A78">
        <v>63</v>
      </c>
      <c r="B78" s="120">
        <v>422108</v>
      </c>
      <c r="C78" s="120">
        <v>547867</v>
      </c>
      <c r="D78" s="120">
        <v>408087</v>
      </c>
      <c r="E78" s="120">
        <v>490381</v>
      </c>
      <c r="F78" s="120">
        <v>586838</v>
      </c>
      <c r="G78" s="12"/>
      <c r="H78" s="11">
        <v>63</v>
      </c>
      <c r="I78" s="131">
        <v>428616</v>
      </c>
      <c r="J78" s="131">
        <v>594956</v>
      </c>
      <c r="K78" s="131">
        <v>497221</v>
      </c>
      <c r="L78" s="131">
        <v>414805</v>
      </c>
      <c r="M78" s="131">
        <v>497221</v>
      </c>
      <c r="N78" s="131">
        <v>594956</v>
      </c>
      <c r="O78" s="12"/>
    </row>
    <row r="79" spans="1:15" ht="15" x14ac:dyDescent="0.25">
      <c r="A79">
        <v>64</v>
      </c>
      <c r="B79" s="120">
        <v>430248</v>
      </c>
      <c r="C79" s="120">
        <v>557832</v>
      </c>
      <c r="D79" s="120">
        <v>415510</v>
      </c>
      <c r="E79" s="120">
        <v>499300</v>
      </c>
      <c r="F79" s="120">
        <v>597512</v>
      </c>
      <c r="G79" s="12"/>
      <c r="H79" s="11">
        <v>64</v>
      </c>
      <c r="I79" s="131">
        <v>436679</v>
      </c>
      <c r="J79" s="131">
        <v>605520</v>
      </c>
      <c r="K79" s="131">
        <v>506049</v>
      </c>
      <c r="L79" s="131">
        <v>422170</v>
      </c>
      <c r="M79" s="131">
        <v>506049</v>
      </c>
      <c r="N79" s="131">
        <v>605520</v>
      </c>
      <c r="O79" s="12"/>
    </row>
    <row r="80" spans="1:15" ht="15" x14ac:dyDescent="0.25">
      <c r="A80">
        <v>65</v>
      </c>
      <c r="B80" s="120">
        <v>438389</v>
      </c>
      <c r="C80" s="120">
        <v>567797</v>
      </c>
      <c r="D80" s="120">
        <v>422932</v>
      </c>
      <c r="E80" s="120">
        <v>508220</v>
      </c>
      <c r="F80" s="120">
        <v>608186</v>
      </c>
      <c r="G80" s="12"/>
      <c r="H80" s="11">
        <v>65</v>
      </c>
      <c r="I80" s="131">
        <v>444742</v>
      </c>
      <c r="J80" s="131">
        <v>616084</v>
      </c>
      <c r="K80" s="131">
        <v>514878</v>
      </c>
      <c r="L80" s="131">
        <v>429535</v>
      </c>
      <c r="M80" s="131">
        <v>514878</v>
      </c>
      <c r="N80" s="131">
        <v>616084</v>
      </c>
      <c r="O80" s="12"/>
    </row>
    <row r="81" spans="1:15" ht="15" x14ac:dyDescent="0.25">
      <c r="A81">
        <v>66</v>
      </c>
      <c r="B81" s="120">
        <v>446529</v>
      </c>
      <c r="C81" s="120">
        <v>577762</v>
      </c>
      <c r="D81" s="120">
        <v>430355</v>
      </c>
      <c r="E81" s="120">
        <v>517139</v>
      </c>
      <c r="F81" s="120">
        <v>618860</v>
      </c>
      <c r="G81" s="12"/>
      <c r="H81" s="11">
        <v>66</v>
      </c>
      <c r="I81" s="131">
        <v>452805</v>
      </c>
      <c r="J81" s="131">
        <v>626648</v>
      </c>
      <c r="K81" s="131">
        <v>523707</v>
      </c>
      <c r="L81" s="131">
        <v>436901</v>
      </c>
      <c r="M81" s="131">
        <v>523707</v>
      </c>
      <c r="N81" s="131">
        <v>626648</v>
      </c>
      <c r="O81" s="12"/>
    </row>
    <row r="82" spans="1:15" ht="15" x14ac:dyDescent="0.25">
      <c r="A82">
        <v>67</v>
      </c>
      <c r="B82" s="120">
        <v>454669</v>
      </c>
      <c r="C82" s="120">
        <v>587727</v>
      </c>
      <c r="D82" s="120">
        <v>437778</v>
      </c>
      <c r="E82" s="120">
        <v>526059</v>
      </c>
      <c r="F82" s="120">
        <v>629534</v>
      </c>
      <c r="G82" s="12"/>
      <c r="H82" s="11">
        <v>67</v>
      </c>
      <c r="I82" s="131">
        <v>460868</v>
      </c>
      <c r="J82" s="131">
        <v>637212</v>
      </c>
      <c r="K82" s="131">
        <v>532535</v>
      </c>
      <c r="L82" s="131">
        <v>444266</v>
      </c>
      <c r="M82" s="131">
        <v>532535</v>
      </c>
      <c r="N82" s="131">
        <v>637212</v>
      </c>
      <c r="O82" s="12"/>
    </row>
    <row r="83" spans="1:15" ht="15" x14ac:dyDescent="0.25">
      <c r="A83">
        <v>68</v>
      </c>
      <c r="B83" s="120">
        <v>462810</v>
      </c>
      <c r="C83" s="120">
        <v>597692</v>
      </c>
      <c r="D83" s="120">
        <v>445200</v>
      </c>
      <c r="E83" s="120">
        <v>534978</v>
      </c>
      <c r="F83" s="120">
        <v>640208</v>
      </c>
      <c r="G83" s="12"/>
      <c r="H83" s="11">
        <v>68</v>
      </c>
      <c r="I83" s="131">
        <v>468931</v>
      </c>
      <c r="J83" s="131">
        <v>647776</v>
      </c>
      <c r="K83" s="131">
        <v>541364</v>
      </c>
      <c r="L83" s="131">
        <v>451631</v>
      </c>
      <c r="M83" s="131">
        <v>541364</v>
      </c>
      <c r="N83" s="131">
        <v>647776</v>
      </c>
      <c r="O83" s="12"/>
    </row>
    <row r="84" spans="1:15" ht="15" x14ac:dyDescent="0.25">
      <c r="A84">
        <v>69</v>
      </c>
      <c r="B84" s="120">
        <v>470950</v>
      </c>
      <c r="C84" s="120">
        <v>607658</v>
      </c>
      <c r="D84" s="120">
        <v>452623</v>
      </c>
      <c r="E84" s="120">
        <v>543898</v>
      </c>
      <c r="F84" s="120">
        <v>650882</v>
      </c>
      <c r="G84" s="12"/>
      <c r="H84" s="11">
        <v>69</v>
      </c>
      <c r="I84" s="131">
        <v>476995</v>
      </c>
      <c r="J84" s="131">
        <v>658340</v>
      </c>
      <c r="K84" s="131">
        <v>550192</v>
      </c>
      <c r="L84" s="131">
        <v>458996</v>
      </c>
      <c r="M84" s="131">
        <v>550192</v>
      </c>
      <c r="N84" s="131">
        <v>658340</v>
      </c>
      <c r="O84" s="12"/>
    </row>
    <row r="85" spans="1:15" ht="15" x14ac:dyDescent="0.25">
      <c r="A85">
        <v>70</v>
      </c>
      <c r="B85" s="120">
        <v>479090</v>
      </c>
      <c r="C85" s="120">
        <v>617623</v>
      </c>
      <c r="D85" s="120">
        <v>460046</v>
      </c>
      <c r="E85" s="120">
        <v>522817</v>
      </c>
      <c r="F85" s="120">
        <v>661556</v>
      </c>
      <c r="G85" s="12"/>
      <c r="H85" s="11">
        <v>70</v>
      </c>
      <c r="I85" s="131">
        <v>485058</v>
      </c>
      <c r="J85" s="131">
        <v>668904</v>
      </c>
      <c r="K85" s="131">
        <v>559021</v>
      </c>
      <c r="L85" s="131">
        <v>466362</v>
      </c>
      <c r="M85" s="131">
        <v>559021</v>
      </c>
      <c r="N85" s="131">
        <v>668904</v>
      </c>
      <c r="O85" s="12"/>
    </row>
    <row r="86" spans="1:15" ht="15" x14ac:dyDescent="0.25">
      <c r="A86">
        <v>71</v>
      </c>
      <c r="B86" s="120">
        <v>487231</v>
      </c>
      <c r="C86" s="120">
        <v>627588</v>
      </c>
      <c r="D86" s="120">
        <v>467468</v>
      </c>
      <c r="E86" s="120">
        <v>561737</v>
      </c>
      <c r="F86" s="120">
        <v>672230</v>
      </c>
      <c r="G86" s="12"/>
      <c r="H86" s="11">
        <v>71</v>
      </c>
      <c r="I86" s="131">
        <v>493121</v>
      </c>
      <c r="J86" s="131">
        <v>679468</v>
      </c>
      <c r="K86" s="131">
        <v>567849</v>
      </c>
      <c r="L86" s="131">
        <v>473727</v>
      </c>
      <c r="M86" s="131">
        <v>567849</v>
      </c>
      <c r="N86" s="131">
        <v>679468</v>
      </c>
      <c r="O86" s="12"/>
    </row>
    <row r="87" spans="1:15" ht="15" x14ac:dyDescent="0.25">
      <c r="A87">
        <v>72</v>
      </c>
      <c r="B87" s="120">
        <v>495371</v>
      </c>
      <c r="C87" s="120">
        <v>637553</v>
      </c>
      <c r="D87" s="120">
        <v>474891</v>
      </c>
      <c r="E87" s="120">
        <v>570656</v>
      </c>
      <c r="F87" s="120">
        <v>682904</v>
      </c>
      <c r="G87" s="12"/>
      <c r="H87" s="11">
        <v>72</v>
      </c>
      <c r="I87" s="131">
        <v>501184</v>
      </c>
      <c r="J87" s="131">
        <v>690032</v>
      </c>
      <c r="K87" s="131">
        <v>576678</v>
      </c>
      <c r="L87" s="131">
        <v>481092</v>
      </c>
      <c r="M87" s="131">
        <v>576678</v>
      </c>
      <c r="N87" s="131">
        <v>690032</v>
      </c>
      <c r="O87" s="12"/>
    </row>
    <row r="88" spans="1:15" ht="15" x14ac:dyDescent="0.25">
      <c r="A88">
        <v>73</v>
      </c>
      <c r="B88" s="120">
        <v>503917</v>
      </c>
      <c r="C88" s="120">
        <v>648014</v>
      </c>
      <c r="D88" s="120">
        <v>482683</v>
      </c>
      <c r="E88" s="120">
        <v>580020</v>
      </c>
      <c r="F88" s="120">
        <v>694110</v>
      </c>
      <c r="G88" s="12"/>
      <c r="H88" s="11">
        <v>73</v>
      </c>
      <c r="I88" s="131">
        <v>509575</v>
      </c>
      <c r="J88" s="131">
        <v>701026</v>
      </c>
      <c r="K88" s="131">
        <v>585866</v>
      </c>
      <c r="L88" s="131">
        <v>488757</v>
      </c>
      <c r="M88" s="131">
        <v>585866</v>
      </c>
      <c r="N88" s="131">
        <v>701026</v>
      </c>
      <c r="O88" s="12"/>
    </row>
    <row r="89" spans="1:15" ht="15" x14ac:dyDescent="0.25">
      <c r="A89">
        <v>74</v>
      </c>
      <c r="B89" s="120">
        <v>512463</v>
      </c>
      <c r="C89" s="120">
        <v>658476</v>
      </c>
      <c r="D89" s="120">
        <v>490476</v>
      </c>
      <c r="E89" s="120">
        <v>589383</v>
      </c>
      <c r="F89" s="120">
        <v>705315</v>
      </c>
      <c r="G89" s="12"/>
      <c r="H89" s="11">
        <v>74</v>
      </c>
      <c r="I89" s="131">
        <v>517966</v>
      </c>
      <c r="J89" s="131">
        <v>712019</v>
      </c>
      <c r="K89" s="131">
        <v>595054</v>
      </c>
      <c r="L89" s="131">
        <v>496422</v>
      </c>
      <c r="M89" s="131">
        <v>595054</v>
      </c>
      <c r="N89" s="131">
        <v>712019</v>
      </c>
      <c r="O89" s="12"/>
    </row>
    <row r="90" spans="1:15" ht="15" x14ac:dyDescent="0.25">
      <c r="A90">
        <v>75</v>
      </c>
      <c r="B90" s="120">
        <v>521008</v>
      </c>
      <c r="C90" s="120">
        <v>668937</v>
      </c>
      <c r="D90" s="120">
        <v>498268</v>
      </c>
      <c r="E90" s="120">
        <v>598747</v>
      </c>
      <c r="F90" s="120">
        <v>716521</v>
      </c>
      <c r="G90" s="12"/>
      <c r="H90" s="11">
        <v>75</v>
      </c>
      <c r="I90" s="131">
        <v>526357</v>
      </c>
      <c r="J90" s="131">
        <v>723013</v>
      </c>
      <c r="K90" s="131">
        <v>604241</v>
      </c>
      <c r="L90" s="131">
        <v>504086</v>
      </c>
      <c r="M90" s="131">
        <v>604241</v>
      </c>
      <c r="N90" s="131">
        <v>723013</v>
      </c>
      <c r="O90" s="12"/>
    </row>
    <row r="91" spans="1:15" ht="15" x14ac:dyDescent="0.25">
      <c r="A91">
        <v>76</v>
      </c>
      <c r="B91" s="120">
        <v>529554</v>
      </c>
      <c r="C91" s="120">
        <v>679399</v>
      </c>
      <c r="D91" s="120">
        <v>506061</v>
      </c>
      <c r="E91" s="120">
        <v>608111</v>
      </c>
      <c r="F91" s="120">
        <v>727726</v>
      </c>
      <c r="G91" s="12"/>
      <c r="H91" s="11">
        <v>76</v>
      </c>
      <c r="I91" s="131">
        <v>534748</v>
      </c>
      <c r="J91" s="131">
        <v>734006</v>
      </c>
      <c r="K91" s="131">
        <v>613429</v>
      </c>
      <c r="L91" s="131">
        <v>511751</v>
      </c>
      <c r="M91" s="131">
        <v>613429</v>
      </c>
      <c r="N91" s="131">
        <v>734006</v>
      </c>
      <c r="O91" s="12"/>
    </row>
    <row r="92" spans="1:15" ht="15" x14ac:dyDescent="0.25">
      <c r="A92">
        <v>77</v>
      </c>
      <c r="B92" s="120">
        <v>538100</v>
      </c>
      <c r="C92" s="120">
        <v>689860</v>
      </c>
      <c r="D92" s="120">
        <v>513853</v>
      </c>
      <c r="E92" s="120">
        <v>617474</v>
      </c>
      <c r="F92" s="120">
        <v>738932</v>
      </c>
      <c r="G92" s="12"/>
      <c r="H92" s="11">
        <v>77</v>
      </c>
      <c r="I92" s="131">
        <v>543139</v>
      </c>
      <c r="J92" s="131">
        <v>745000</v>
      </c>
      <c r="K92" s="131">
        <v>622617</v>
      </c>
      <c r="L92" s="131">
        <v>519416</v>
      </c>
      <c r="M92" s="131">
        <v>622617</v>
      </c>
      <c r="N92" s="131">
        <v>745000</v>
      </c>
      <c r="O92" s="12"/>
    </row>
    <row r="93" spans="1:15" ht="15" x14ac:dyDescent="0.25">
      <c r="A93">
        <v>78</v>
      </c>
      <c r="B93" s="120">
        <v>546646</v>
      </c>
      <c r="C93" s="120">
        <v>700322</v>
      </c>
      <c r="D93" s="120">
        <v>521646</v>
      </c>
      <c r="E93" s="120">
        <v>626838</v>
      </c>
      <c r="F93" s="120">
        <v>750138</v>
      </c>
      <c r="G93" s="12"/>
      <c r="H93" s="11">
        <v>78</v>
      </c>
      <c r="I93" s="131">
        <v>551531</v>
      </c>
      <c r="J93" s="131">
        <v>755994</v>
      </c>
      <c r="K93" s="131">
        <v>631805</v>
      </c>
      <c r="L93" s="131">
        <v>527081</v>
      </c>
      <c r="M93" s="131">
        <v>631805</v>
      </c>
      <c r="N93" s="131">
        <v>755994</v>
      </c>
      <c r="O93" s="12"/>
    </row>
    <row r="94" spans="1:15" ht="15" x14ac:dyDescent="0.25">
      <c r="A94">
        <v>79</v>
      </c>
      <c r="B94" s="120">
        <v>555191</v>
      </c>
      <c r="C94" s="120">
        <v>710783</v>
      </c>
      <c r="D94" s="120">
        <v>529438</v>
      </c>
      <c r="E94" s="120">
        <v>636202</v>
      </c>
      <c r="F94" s="120">
        <v>761343</v>
      </c>
      <c r="G94" s="12"/>
      <c r="H94" s="11">
        <v>79</v>
      </c>
      <c r="I94" s="131">
        <v>559922</v>
      </c>
      <c r="J94" s="131">
        <v>766987</v>
      </c>
      <c r="K94" s="131">
        <v>640992</v>
      </c>
      <c r="L94" s="131">
        <v>534745</v>
      </c>
      <c r="M94" s="131">
        <v>640992</v>
      </c>
      <c r="N94" s="131">
        <v>766987</v>
      </c>
      <c r="O94" s="12"/>
    </row>
    <row r="95" spans="1:15" ht="15" x14ac:dyDescent="0.25">
      <c r="A95">
        <v>80</v>
      </c>
      <c r="B95" s="120">
        <v>563737</v>
      </c>
      <c r="C95" s="120">
        <v>721244</v>
      </c>
      <c r="D95" s="120">
        <v>537230</v>
      </c>
      <c r="E95" s="120">
        <v>645565</v>
      </c>
      <c r="F95" s="120">
        <v>772549</v>
      </c>
      <c r="G95" s="12"/>
      <c r="H95" s="11">
        <v>80</v>
      </c>
      <c r="I95" s="131">
        <v>568313</v>
      </c>
      <c r="J95" s="131">
        <v>777981</v>
      </c>
      <c r="K95" s="131">
        <v>650180</v>
      </c>
      <c r="L95" s="131">
        <v>542410</v>
      </c>
      <c r="M95" s="131">
        <v>650180</v>
      </c>
      <c r="N95" s="131">
        <v>777981</v>
      </c>
      <c r="O95" s="12"/>
    </row>
    <row r="96" spans="1:15" ht="15" x14ac:dyDescent="0.25">
      <c r="A96">
        <v>81</v>
      </c>
      <c r="B96" s="120">
        <v>572283</v>
      </c>
      <c r="C96" s="120">
        <v>731706</v>
      </c>
      <c r="D96" s="120">
        <v>545023</v>
      </c>
      <c r="E96" s="120">
        <v>654929</v>
      </c>
      <c r="F96" s="120">
        <v>783754</v>
      </c>
      <c r="G96" s="12"/>
      <c r="H96" s="11">
        <v>81</v>
      </c>
      <c r="I96" s="131">
        <v>576704</v>
      </c>
      <c r="J96" s="131">
        <v>788974</v>
      </c>
      <c r="K96" s="131">
        <v>659368</v>
      </c>
      <c r="L96" s="131">
        <v>550075</v>
      </c>
      <c r="M96" s="131">
        <v>659368</v>
      </c>
      <c r="N96" s="131">
        <v>788974</v>
      </c>
      <c r="O96" s="12"/>
    </row>
    <row r="97" spans="1:15" ht="15" x14ac:dyDescent="0.25">
      <c r="A97">
        <v>82</v>
      </c>
      <c r="B97" s="120">
        <v>580829</v>
      </c>
      <c r="C97" s="120">
        <v>742167</v>
      </c>
      <c r="D97" s="120">
        <v>522815</v>
      </c>
      <c r="E97" s="120">
        <v>664293</v>
      </c>
      <c r="F97" s="120">
        <v>794960</v>
      </c>
      <c r="G97" s="12"/>
      <c r="H97" s="11">
        <v>82</v>
      </c>
      <c r="I97" s="131">
        <v>585095</v>
      </c>
      <c r="J97" s="131">
        <v>799968</v>
      </c>
      <c r="K97" s="131">
        <v>668556</v>
      </c>
      <c r="L97" s="131">
        <v>557740</v>
      </c>
      <c r="M97" s="131">
        <v>668556</v>
      </c>
      <c r="N97" s="131">
        <v>799968</v>
      </c>
      <c r="O97" s="12"/>
    </row>
    <row r="98" spans="1:15" ht="15" x14ac:dyDescent="0.25">
      <c r="A98">
        <v>83</v>
      </c>
      <c r="B98" s="120">
        <v>589374</v>
      </c>
      <c r="C98" s="120">
        <v>752629</v>
      </c>
      <c r="D98" s="120">
        <v>560608</v>
      </c>
      <c r="E98" s="120">
        <v>673656</v>
      </c>
      <c r="F98" s="120">
        <v>806165</v>
      </c>
      <c r="G98" s="12"/>
      <c r="H98" s="11">
        <v>83</v>
      </c>
      <c r="I98" s="131">
        <v>593486</v>
      </c>
      <c r="J98" s="131">
        <v>810961</v>
      </c>
      <c r="K98" s="131">
        <v>677743</v>
      </c>
      <c r="L98" s="131">
        <v>565404</v>
      </c>
      <c r="M98" s="131">
        <v>677743</v>
      </c>
      <c r="N98" s="131">
        <v>810961</v>
      </c>
      <c r="O98" s="12"/>
    </row>
    <row r="99" spans="1:15" ht="15" x14ac:dyDescent="0.25">
      <c r="A99">
        <v>84</v>
      </c>
      <c r="B99" s="120">
        <v>597920</v>
      </c>
      <c r="C99" s="120">
        <v>763090</v>
      </c>
      <c r="D99" s="120">
        <v>568400</v>
      </c>
      <c r="E99" s="120">
        <v>683020</v>
      </c>
      <c r="F99" s="120">
        <v>817371</v>
      </c>
      <c r="G99" s="12"/>
      <c r="H99" s="11">
        <v>84</v>
      </c>
      <c r="I99" s="131">
        <v>601877</v>
      </c>
      <c r="J99" s="131">
        <v>821955</v>
      </c>
      <c r="K99" s="131">
        <v>686931</v>
      </c>
      <c r="L99" s="131">
        <v>573069</v>
      </c>
      <c r="M99" s="131">
        <v>686931</v>
      </c>
      <c r="N99" s="131">
        <v>821955</v>
      </c>
      <c r="O99" s="12"/>
    </row>
    <row r="100" spans="1:15" ht="15" x14ac:dyDescent="0.25">
      <c r="A100">
        <v>85</v>
      </c>
      <c r="B100" s="53">
        <v>606891</v>
      </c>
      <c r="C100" s="53">
        <v>774072</v>
      </c>
      <c r="D100" s="53">
        <v>576580</v>
      </c>
      <c r="E100" s="53">
        <v>692850</v>
      </c>
      <c r="F100" s="53">
        <v>829135</v>
      </c>
      <c r="G100" s="12"/>
      <c r="H100" s="11">
        <v>85</v>
      </c>
      <c r="I100" s="131">
        <v>610609</v>
      </c>
      <c r="J100" s="131">
        <v>833396</v>
      </c>
      <c r="K100" s="131">
        <v>696492</v>
      </c>
      <c r="L100" s="131">
        <v>581046</v>
      </c>
      <c r="M100" s="131">
        <v>696492</v>
      </c>
      <c r="N100" s="131">
        <v>833396</v>
      </c>
      <c r="O100" s="12"/>
    </row>
    <row r="101" spans="1:15" ht="15" x14ac:dyDescent="0.25">
      <c r="A101">
        <v>86</v>
      </c>
      <c r="B101" s="53">
        <v>615863</v>
      </c>
      <c r="C101" s="53">
        <v>785055</v>
      </c>
      <c r="D101" s="53">
        <v>584761</v>
      </c>
      <c r="E101" s="53">
        <v>702680</v>
      </c>
      <c r="F101" s="53">
        <v>840898</v>
      </c>
      <c r="G101" s="12"/>
      <c r="H101" s="11">
        <v>86</v>
      </c>
      <c r="I101" s="131">
        <v>619342</v>
      </c>
      <c r="J101" s="131">
        <v>844836</v>
      </c>
      <c r="K101" s="131">
        <v>706054</v>
      </c>
      <c r="L101" s="131">
        <v>589022</v>
      </c>
      <c r="M101" s="131">
        <v>706054</v>
      </c>
      <c r="N101" s="131">
        <v>844836</v>
      </c>
      <c r="O101" s="12"/>
    </row>
    <row r="102" spans="1:15" ht="15" x14ac:dyDescent="0.25">
      <c r="A102">
        <v>87</v>
      </c>
      <c r="B102" s="53">
        <v>624834</v>
      </c>
      <c r="C102" s="53">
        <v>796037</v>
      </c>
      <c r="D102" s="53">
        <v>592941</v>
      </c>
      <c r="E102" s="53">
        <v>712510</v>
      </c>
      <c r="F102" s="53">
        <v>852662</v>
      </c>
      <c r="G102" s="12"/>
      <c r="H102" s="11">
        <v>87</v>
      </c>
      <c r="I102" s="131">
        <v>628074</v>
      </c>
      <c r="J102" s="131">
        <v>856227</v>
      </c>
      <c r="K102" s="131">
        <v>715615</v>
      </c>
      <c r="L102" s="131">
        <v>596999</v>
      </c>
      <c r="M102" s="131">
        <v>715615</v>
      </c>
      <c r="N102" s="131">
        <v>856227</v>
      </c>
      <c r="O102" s="12"/>
    </row>
    <row r="103" spans="1:15" ht="15" x14ac:dyDescent="0.25">
      <c r="A103">
        <v>88</v>
      </c>
      <c r="B103" s="53">
        <v>633805</v>
      </c>
      <c r="C103" s="53">
        <v>807019</v>
      </c>
      <c r="D103" s="53">
        <v>601121</v>
      </c>
      <c r="E103" s="53">
        <v>722340</v>
      </c>
      <c r="F103" s="53">
        <v>864425</v>
      </c>
      <c r="G103" s="12"/>
      <c r="H103" s="11">
        <v>88</v>
      </c>
      <c r="I103" s="131">
        <v>636806</v>
      </c>
      <c r="J103" s="131">
        <v>867717</v>
      </c>
      <c r="K103" s="131">
        <v>725176</v>
      </c>
      <c r="L103" s="131">
        <v>604975</v>
      </c>
      <c r="M103" s="131">
        <v>725176</v>
      </c>
      <c r="N103" s="131">
        <v>867717</v>
      </c>
      <c r="O103" s="12"/>
    </row>
    <row r="104" spans="1:15" ht="15" x14ac:dyDescent="0.25">
      <c r="A104">
        <v>89</v>
      </c>
      <c r="B104" s="53">
        <v>642776</v>
      </c>
      <c r="C104" s="53">
        <v>818002</v>
      </c>
      <c r="D104" s="53">
        <v>609302</v>
      </c>
      <c r="E104" s="53">
        <v>732170</v>
      </c>
      <c r="F104" s="53">
        <v>876189</v>
      </c>
      <c r="G104" s="12"/>
      <c r="H104" s="11">
        <v>89</v>
      </c>
      <c r="I104" s="131">
        <v>645538</v>
      </c>
      <c r="J104" s="131">
        <v>879158</v>
      </c>
      <c r="K104" s="131">
        <v>737737</v>
      </c>
      <c r="L104" s="131">
        <v>612952</v>
      </c>
      <c r="M104" s="131">
        <v>737737</v>
      </c>
      <c r="N104" s="131">
        <v>879158</v>
      </c>
      <c r="O104" s="12"/>
    </row>
    <row r="105" spans="1:15" ht="15" x14ac:dyDescent="0.25">
      <c r="A105">
        <v>90</v>
      </c>
      <c r="B105" s="53">
        <v>651748</v>
      </c>
      <c r="C105" s="53">
        <v>828984</v>
      </c>
      <c r="D105" s="53">
        <v>617482</v>
      </c>
      <c r="E105" s="53">
        <v>742000</v>
      </c>
      <c r="F105" s="53">
        <v>887952</v>
      </c>
      <c r="G105" s="12"/>
      <c r="H105" s="11">
        <v>90</v>
      </c>
      <c r="I105" s="131">
        <v>654271</v>
      </c>
      <c r="J105" s="131">
        <v>890599</v>
      </c>
      <c r="K105" s="131">
        <v>744299</v>
      </c>
      <c r="L105" s="131">
        <v>620928</v>
      </c>
      <c r="M105" s="131">
        <v>744299</v>
      </c>
      <c r="N105" s="131">
        <v>890599</v>
      </c>
      <c r="O105" s="12"/>
    </row>
    <row r="106" spans="1:15" ht="15" x14ac:dyDescent="0.25">
      <c r="A106">
        <v>91</v>
      </c>
      <c r="B106" s="53">
        <v>660719</v>
      </c>
      <c r="C106" s="53">
        <v>839966</v>
      </c>
      <c r="D106" s="53">
        <v>625662</v>
      </c>
      <c r="E106" s="53">
        <v>751830</v>
      </c>
      <c r="F106" s="53">
        <v>899716</v>
      </c>
      <c r="G106" s="12"/>
      <c r="H106" s="11">
        <v>91</v>
      </c>
      <c r="I106" s="131">
        <v>663003</v>
      </c>
      <c r="J106" s="131">
        <v>902039</v>
      </c>
      <c r="K106" s="131">
        <v>753860</v>
      </c>
      <c r="L106" s="131">
        <v>628905</v>
      </c>
      <c r="M106" s="131">
        <v>753860</v>
      </c>
      <c r="N106" s="131">
        <v>902039</v>
      </c>
      <c r="O106" s="12"/>
    </row>
    <row r="107" spans="1:15" ht="15" x14ac:dyDescent="0.25">
      <c r="A107">
        <v>92</v>
      </c>
      <c r="B107" s="53">
        <v>669690</v>
      </c>
      <c r="C107" s="53">
        <v>850949</v>
      </c>
      <c r="D107" s="53">
        <v>633843</v>
      </c>
      <c r="E107" s="53">
        <v>761660</v>
      </c>
      <c r="F107" s="53">
        <v>911479</v>
      </c>
      <c r="G107" s="12"/>
      <c r="H107" s="11">
        <v>92</v>
      </c>
      <c r="I107" s="131">
        <v>671735</v>
      </c>
      <c r="J107" s="131">
        <v>913480</v>
      </c>
      <c r="K107" s="131">
        <v>763241</v>
      </c>
      <c r="L107" s="131">
        <v>636881</v>
      </c>
      <c r="M107" s="131">
        <v>763241</v>
      </c>
      <c r="N107" s="131">
        <v>913480</v>
      </c>
      <c r="O107" s="12"/>
    </row>
    <row r="108" spans="1:15" ht="15" x14ac:dyDescent="0.25">
      <c r="A108">
        <v>93</v>
      </c>
      <c r="B108" s="53">
        <v>678661</v>
      </c>
      <c r="C108" s="53">
        <v>861931</v>
      </c>
      <c r="D108" s="53">
        <v>642023</v>
      </c>
      <c r="E108" s="53">
        <v>771490</v>
      </c>
      <c r="F108" s="53">
        <v>923243</v>
      </c>
      <c r="G108" s="12"/>
      <c r="H108" s="11">
        <v>93</v>
      </c>
      <c r="I108" s="131">
        <v>680467</v>
      </c>
      <c r="J108" s="131">
        <v>924920</v>
      </c>
      <c r="K108" s="131">
        <v>772982</v>
      </c>
      <c r="L108" s="131">
        <v>644858</v>
      </c>
      <c r="M108" s="131">
        <v>772982</v>
      </c>
      <c r="N108" s="131">
        <v>924920</v>
      </c>
      <c r="O108" s="12"/>
    </row>
    <row r="109" spans="1:15" ht="15" x14ac:dyDescent="0.25">
      <c r="A109">
        <v>94</v>
      </c>
      <c r="B109" s="53">
        <v>687633</v>
      </c>
      <c r="C109" s="53">
        <v>872913</v>
      </c>
      <c r="D109" s="53">
        <v>650203</v>
      </c>
      <c r="E109" s="53">
        <v>781320</v>
      </c>
      <c r="F109" s="53">
        <v>935006</v>
      </c>
      <c r="G109" s="12"/>
      <c r="H109" s="11">
        <v>94</v>
      </c>
      <c r="I109" s="131">
        <v>689200</v>
      </c>
      <c r="J109" s="131">
        <v>936361</v>
      </c>
      <c r="K109" s="131">
        <v>782544</v>
      </c>
      <c r="L109" s="131">
        <v>652834</v>
      </c>
      <c r="M109" s="131">
        <v>782544</v>
      </c>
      <c r="N109" s="131">
        <v>936361</v>
      </c>
      <c r="O109" s="12"/>
    </row>
    <row r="110" spans="1:15" ht="15" x14ac:dyDescent="0.25">
      <c r="A110">
        <v>95</v>
      </c>
      <c r="B110" s="53">
        <v>696604</v>
      </c>
      <c r="C110" s="53">
        <v>883896</v>
      </c>
      <c r="D110" s="53">
        <v>658384</v>
      </c>
      <c r="E110" s="53">
        <v>791150</v>
      </c>
      <c r="F110" s="53">
        <v>946770</v>
      </c>
      <c r="G110" s="12"/>
      <c r="H110" s="11">
        <v>95</v>
      </c>
      <c r="I110" s="131">
        <v>697932</v>
      </c>
      <c r="J110" s="131">
        <v>947801</v>
      </c>
      <c r="K110" s="131">
        <v>792105</v>
      </c>
      <c r="L110" s="131">
        <v>660811</v>
      </c>
      <c r="M110" s="131">
        <v>792105</v>
      </c>
      <c r="N110" s="131">
        <v>947801</v>
      </c>
      <c r="O110" s="12"/>
    </row>
    <row r="111" spans="1:15" ht="15" x14ac:dyDescent="0.25">
      <c r="A111">
        <v>96</v>
      </c>
      <c r="B111" s="120">
        <v>705575</v>
      </c>
      <c r="C111" s="120">
        <v>894878</v>
      </c>
      <c r="D111" s="120">
        <v>666564</v>
      </c>
      <c r="E111" s="120">
        <v>800980</v>
      </c>
      <c r="F111" s="120">
        <v>958533</v>
      </c>
      <c r="G111" s="12"/>
      <c r="H111" s="11">
        <v>96</v>
      </c>
      <c r="I111" s="131">
        <v>706664</v>
      </c>
      <c r="J111" s="131">
        <v>959242</v>
      </c>
      <c r="K111" s="131">
        <v>801666</v>
      </c>
      <c r="L111" s="131">
        <v>668787</v>
      </c>
      <c r="M111" s="131">
        <v>801666</v>
      </c>
      <c r="N111" s="131">
        <v>959242</v>
      </c>
      <c r="O111" s="12"/>
    </row>
  </sheetData>
  <sheetProtection algorithmName="SHA-512" hashValue="kvJekRjKWXL5KzeeMP1uE0z3eVbbf+DxP5bX+/4G4XqxloMPCxBJ/ifaQ80n1Xeti7GjFCQEtUPF3qS9e/Dg/w==" saltValue="9GFR44jQwy82EpK/KL5QBA==" spinCount="100000" sheet="1" objects="1" scenarios="1" selectLockedCells="1" selectUnlockedCells="1"/>
  <sortState xmlns:xlrd2="http://schemas.microsoft.com/office/spreadsheetml/2017/richdata2" ref="A7:C33">
    <sortCondition ref="B7:B33"/>
  </sortState>
  <mergeCells count="1">
    <mergeCell ref="E1:E2"/>
  </mergeCells>
  <dataValidations disablePrompts="1" count="1">
    <dataValidation type="list" allowBlank="1" showInputMessage="1" showErrorMessage="1" sqref="C7:C14 J14" xr:uid="{00000000-0002-0000-0300-000000000000}">
      <formula1>#REF!</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11</vt:i4>
      </vt:variant>
    </vt:vector>
  </HeadingPairs>
  <TitlesOfParts>
    <vt:vector size="16" baseType="lpstr">
      <vt:lpstr>Toelichting</vt:lpstr>
      <vt:lpstr>Deelnemerslijst</vt:lpstr>
      <vt:lpstr>Personeel</vt:lpstr>
      <vt:lpstr>Budget</vt:lpstr>
      <vt:lpstr>hulpsheets</vt:lpstr>
      <vt:lpstr>Budget!Afdrukbereik</vt:lpstr>
      <vt:lpstr>Deelnemerslijst!Afdrukbereik</vt:lpstr>
      <vt:lpstr>Personeel!Afdrukbereik</vt:lpstr>
      <vt:lpstr>Costs</vt:lpstr>
      <vt:lpstr>NFU</vt:lpstr>
      <vt:lpstr>Overig</vt:lpstr>
      <vt:lpstr>Ruling</vt:lpstr>
      <vt:lpstr>Tabel_NFU</vt:lpstr>
      <vt:lpstr>Tabel_VSNU</vt:lpstr>
      <vt:lpstr>Type_organisation</vt:lpstr>
      <vt:lpstr>VSNU</vt:lpstr>
    </vt:vector>
  </TitlesOfParts>
  <Company>ZonMw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Hermans</dc:creator>
  <cp:lastModifiedBy>Bob Eeken</cp:lastModifiedBy>
  <cp:lastPrinted>2024-10-30T09:11:13Z</cp:lastPrinted>
  <dcterms:created xsi:type="dcterms:W3CDTF">2019-11-05T07:53:06Z</dcterms:created>
  <dcterms:modified xsi:type="dcterms:W3CDTF">2024-10-30T09:11:36Z</dcterms:modified>
</cp:coreProperties>
</file>